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<sst xmlns="http://schemas.openxmlformats.org/spreadsheetml/2006/main" count="162" uniqueCount="89">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</sst>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1" sqref="C2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1104167308.8600001</v>
      </c>
      <c r="E10" s="14">
        <f t="shared" si="0"/>
        <v>190177357.96</v>
      </c>
      <c r="F10" s="14">
        <f t="shared" si="0"/>
        <v>1294344666.82</v>
      </c>
      <c r="G10" s="14">
        <f t="shared" si="0"/>
        <v>1147101551.87</v>
      </c>
      <c r="H10" s="14">
        <f t="shared" si="0"/>
        <v>1131991459.41</v>
      </c>
      <c r="I10" s="14">
        <f t="shared" si="0"/>
        <v>147243114.95000002</v>
      </c>
    </row>
    <row r="11" spans="2:9" ht="12.75">
      <c r="B11" s="3" t="s">
        <v>12</v>
      </c>
      <c r="C11" s="9"/>
      <c r="D11" s="15">
        <f aca="true" t="shared" si="1" ref="D11:I11">SUM(D12:D18)</f>
        <v>776298970.84</v>
      </c>
      <c r="E11" s="15">
        <f t="shared" si="1"/>
        <v>-32303173.09</v>
      </c>
      <c r="F11" s="15">
        <f t="shared" si="1"/>
        <v>743995797.75</v>
      </c>
      <c r="G11" s="15">
        <f t="shared" si="1"/>
        <v>712454935.49</v>
      </c>
      <c r="H11" s="15">
        <f t="shared" si="1"/>
        <v>707918806.78</v>
      </c>
      <c r="I11" s="15">
        <f t="shared" si="1"/>
        <v>31540862.260000024</v>
      </c>
    </row>
    <row r="12" spans="2:9" ht="12.75">
      <c r="B12" s="13" t="s">
        <v>13</v>
      </c>
      <c r="C12" s="11"/>
      <c r="D12" s="15">
        <v>279727419.57</v>
      </c>
      <c r="E12" s="16">
        <v>-19415674.26</v>
      </c>
      <c r="F12" s="16">
        <f>D12+E12</f>
        <v>260311745.31</v>
      </c>
      <c r="G12" s="16">
        <v>247618509.89</v>
      </c>
      <c r="H12" s="16">
        <v>247164566.45</v>
      </c>
      <c r="I12" s="16">
        <f>F12-G12</f>
        <v>12693235.420000017</v>
      </c>
    </row>
    <row r="13" spans="2:9" ht="12.75">
      <c r="B13" s="13" t="s">
        <v>14</v>
      </c>
      <c r="C13" s="11"/>
      <c r="D13" s="15">
        <v>33385495.28</v>
      </c>
      <c r="E13" s="16">
        <v>5730663.68</v>
      </c>
      <c r="F13" s="16">
        <f aca="true" t="shared" si="2" ref="F13:F18">D13+E13</f>
        <v>39116158.96</v>
      </c>
      <c r="G13" s="16">
        <v>37358507.61</v>
      </c>
      <c r="H13" s="16">
        <v>37358507.61</v>
      </c>
      <c r="I13" s="16">
        <f aca="true" t="shared" si="3" ref="I13:I18">F13-G13</f>
        <v>1757651.3500000015</v>
      </c>
    </row>
    <row r="14" spans="2:9" ht="12.75">
      <c r="B14" s="13" t="s">
        <v>15</v>
      </c>
      <c r="C14" s="11"/>
      <c r="D14" s="15">
        <v>168283825.8</v>
      </c>
      <c r="E14" s="16">
        <v>-4036974.91</v>
      </c>
      <c r="F14" s="16">
        <f t="shared" si="2"/>
        <v>164246850.89000002</v>
      </c>
      <c r="G14" s="16">
        <v>150733425.51</v>
      </c>
      <c r="H14" s="16">
        <v>150711663.95</v>
      </c>
      <c r="I14" s="16">
        <f t="shared" si="3"/>
        <v>13513425.380000025</v>
      </c>
    </row>
    <row r="15" spans="2:9" ht="12.75">
      <c r="B15" s="13" t="s">
        <v>16</v>
      </c>
      <c r="C15" s="11"/>
      <c r="D15" s="15">
        <v>45352125.76</v>
      </c>
      <c r="E15" s="16">
        <v>-2541949.04</v>
      </c>
      <c r="F15" s="16">
        <f t="shared" si="2"/>
        <v>42810176.72</v>
      </c>
      <c r="G15" s="16">
        <v>41809350.6</v>
      </c>
      <c r="H15" s="16">
        <v>41168206.6</v>
      </c>
      <c r="I15" s="16">
        <f t="shared" si="3"/>
        <v>1000826.1199999973</v>
      </c>
    </row>
    <row r="16" spans="2:9" ht="12.75">
      <c r="B16" s="13" t="s">
        <v>17</v>
      </c>
      <c r="C16" s="11"/>
      <c r="D16" s="15">
        <v>239419753.19</v>
      </c>
      <c r="E16" s="16">
        <v>-5530772.06</v>
      </c>
      <c r="F16" s="16">
        <f t="shared" si="2"/>
        <v>233888981.13</v>
      </c>
      <c r="G16" s="16">
        <v>231463805.08</v>
      </c>
      <c r="H16" s="16">
        <v>231457472.27</v>
      </c>
      <c r="I16" s="16">
        <f t="shared" si="3"/>
        <v>2425176.049999982</v>
      </c>
    </row>
    <row r="17" spans="2:9" ht="12.75">
      <c r="B17" s="13" t="s">
        <v>18</v>
      </c>
      <c r="C17" s="11"/>
      <c r="D17" s="15">
        <v>8271573.48</v>
      </c>
      <c r="E17" s="16">
        <v>-8271573.48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1858777.76</v>
      </c>
      <c r="E18" s="16">
        <v>1763106.98</v>
      </c>
      <c r="F18" s="16">
        <f t="shared" si="2"/>
        <v>3621884.74</v>
      </c>
      <c r="G18" s="16">
        <v>3471336.8</v>
      </c>
      <c r="H18" s="16">
        <v>58389.9</v>
      </c>
      <c r="I18" s="16">
        <f t="shared" si="3"/>
        <v>150547.9400000004</v>
      </c>
    </row>
    <row r="19" spans="2:9" ht="12.75">
      <c r="B19" s="3" t="s">
        <v>20</v>
      </c>
      <c r="C19" s="9"/>
      <c r="D19" s="15">
        <f aca="true" t="shared" si="4" ref="D19:I19">SUM(D20:D28)</f>
        <v>11517516.39</v>
      </c>
      <c r="E19" s="15">
        <f t="shared" si="4"/>
        <v>46938190.449999996</v>
      </c>
      <c r="F19" s="15">
        <f t="shared" si="4"/>
        <v>58455706.839999996</v>
      </c>
      <c r="G19" s="15">
        <f t="shared" si="4"/>
        <v>43044329.03</v>
      </c>
      <c r="H19" s="15">
        <f t="shared" si="4"/>
        <v>39437915.91</v>
      </c>
      <c r="I19" s="15">
        <f t="shared" si="4"/>
        <v>15411377.809999997</v>
      </c>
    </row>
    <row r="20" spans="2:9" ht="12.75">
      <c r="B20" s="13" t="s">
        <v>21</v>
      </c>
      <c r="C20" s="11"/>
      <c r="D20" s="15">
        <v>858</v>
      </c>
      <c r="E20" s="16">
        <v>3364016.06</v>
      </c>
      <c r="F20" s="15">
        <f aca="true" t="shared" si="5" ref="F20:F28">D20+E20</f>
        <v>3364874.06</v>
      </c>
      <c r="G20" s="16">
        <v>2974719.47</v>
      </c>
      <c r="H20" s="16">
        <v>2696070.26</v>
      </c>
      <c r="I20" s="16">
        <f>F20-G20</f>
        <v>390154.58999999985</v>
      </c>
    </row>
    <row r="21" spans="2:9" ht="12.75">
      <c r="B21" s="13" t="s">
        <v>22</v>
      </c>
      <c r="C21" s="11"/>
      <c r="D21" s="15">
        <v>114</v>
      </c>
      <c r="E21" s="16">
        <v>447405.81</v>
      </c>
      <c r="F21" s="15">
        <f t="shared" si="5"/>
        <v>447519.81</v>
      </c>
      <c r="G21" s="16">
        <v>442816.2</v>
      </c>
      <c r="H21" s="16">
        <v>427128.36</v>
      </c>
      <c r="I21" s="16">
        <f aca="true" t="shared" si="6" ref="I21:I83">F21-G21</f>
        <v>4703.609999999986</v>
      </c>
    </row>
    <row r="22" spans="2:9" ht="12.75">
      <c r="B22" s="13" t="s">
        <v>23</v>
      </c>
      <c r="C22" s="11"/>
      <c r="D22" s="15">
        <v>111</v>
      </c>
      <c r="E22" s="16">
        <v>98795.94</v>
      </c>
      <c r="F22" s="15">
        <f t="shared" si="5"/>
        <v>98906.94</v>
      </c>
      <c r="G22" s="16">
        <v>94924.59</v>
      </c>
      <c r="H22" s="16">
        <v>88736.17</v>
      </c>
      <c r="I22" s="16">
        <f t="shared" si="6"/>
        <v>3982.350000000006</v>
      </c>
    </row>
    <row r="23" spans="2:9" ht="12.75">
      <c r="B23" s="13" t="s">
        <v>24</v>
      </c>
      <c r="C23" s="11"/>
      <c r="D23" s="15">
        <v>20576</v>
      </c>
      <c r="E23" s="16">
        <v>7249281.55</v>
      </c>
      <c r="F23" s="15">
        <f t="shared" si="5"/>
        <v>7269857.55</v>
      </c>
      <c r="G23" s="16">
        <v>2428784.41</v>
      </c>
      <c r="H23" s="16">
        <v>2095369.17</v>
      </c>
      <c r="I23" s="16">
        <f t="shared" si="6"/>
        <v>4841073.14</v>
      </c>
    </row>
    <row r="24" spans="2:9" ht="12.75">
      <c r="B24" s="13" t="s">
        <v>25</v>
      </c>
      <c r="C24" s="11"/>
      <c r="D24" s="15">
        <v>102</v>
      </c>
      <c r="E24" s="16">
        <v>1571950.25</v>
      </c>
      <c r="F24" s="15">
        <f t="shared" si="5"/>
        <v>1572052.25</v>
      </c>
      <c r="G24" s="16">
        <v>1061398.66</v>
      </c>
      <c r="H24" s="16">
        <v>808934.76</v>
      </c>
      <c r="I24" s="16">
        <f t="shared" si="6"/>
        <v>510653.5900000001</v>
      </c>
    </row>
    <row r="25" spans="2:9" ht="12.75">
      <c r="B25" s="13" t="s">
        <v>26</v>
      </c>
      <c r="C25" s="11"/>
      <c r="D25" s="15">
        <v>11425005.39</v>
      </c>
      <c r="E25" s="16">
        <v>30830875.05</v>
      </c>
      <c r="F25" s="15">
        <f t="shared" si="5"/>
        <v>42255880.44</v>
      </c>
      <c r="G25" s="16">
        <v>33453406.76</v>
      </c>
      <c r="H25" s="16">
        <v>31064969.4</v>
      </c>
      <c r="I25" s="16">
        <f t="shared" si="6"/>
        <v>8802473.679999996</v>
      </c>
    </row>
    <row r="26" spans="2:9" ht="12.75">
      <c r="B26" s="13" t="s">
        <v>27</v>
      </c>
      <c r="C26" s="11"/>
      <c r="D26" s="15">
        <v>180</v>
      </c>
      <c r="E26" s="16">
        <v>1068223.6</v>
      </c>
      <c r="F26" s="15">
        <f t="shared" si="5"/>
        <v>1068403.6</v>
      </c>
      <c r="G26" s="16">
        <v>527218.3</v>
      </c>
      <c r="H26" s="16">
        <v>506291.9</v>
      </c>
      <c r="I26" s="16">
        <f t="shared" si="6"/>
        <v>541185.3</v>
      </c>
    </row>
    <row r="27" spans="2:9" ht="12.75">
      <c r="B27" s="13" t="s">
        <v>28</v>
      </c>
      <c r="C27" s="11"/>
      <c r="D27" s="15">
        <v>9</v>
      </c>
      <c r="E27" s="16">
        <v>39677</v>
      </c>
      <c r="F27" s="15">
        <f t="shared" si="5"/>
        <v>39686</v>
      </c>
      <c r="G27" s="16">
        <v>1029.04</v>
      </c>
      <c r="H27" s="16">
        <v>1029.04</v>
      </c>
      <c r="I27" s="16">
        <f t="shared" si="6"/>
        <v>38656.96</v>
      </c>
    </row>
    <row r="28" spans="2:9" ht="12.75">
      <c r="B28" s="13" t="s">
        <v>29</v>
      </c>
      <c r="C28" s="11"/>
      <c r="D28" s="15">
        <v>70561</v>
      </c>
      <c r="E28" s="16">
        <v>2267965.19</v>
      </c>
      <c r="F28" s="15">
        <f t="shared" si="5"/>
        <v>2338526.19</v>
      </c>
      <c r="G28" s="16">
        <v>2060031.6</v>
      </c>
      <c r="H28" s="16">
        <v>1749386.85</v>
      </c>
      <c r="I28" s="16">
        <f t="shared" si="6"/>
        <v>278494.58999999985</v>
      </c>
    </row>
    <row r="29" spans="2:9" ht="12.75">
      <c r="B29" s="3" t="s">
        <v>30</v>
      </c>
      <c r="C29" s="9"/>
      <c r="D29" s="15">
        <f aca="true" t="shared" si="7" ref="D29:I29">SUM(D30:D38)</f>
        <v>21323205.21</v>
      </c>
      <c r="E29" s="15">
        <f t="shared" si="7"/>
        <v>85238343.52</v>
      </c>
      <c r="F29" s="15">
        <f t="shared" si="7"/>
        <v>106561548.73</v>
      </c>
      <c r="G29" s="15">
        <f t="shared" si="7"/>
        <v>72741199.65</v>
      </c>
      <c r="H29" s="15">
        <f t="shared" si="7"/>
        <v>70339201.39</v>
      </c>
      <c r="I29" s="15">
        <f t="shared" si="7"/>
        <v>33820349.080000006</v>
      </c>
    </row>
    <row r="30" spans="2:9" ht="12.75">
      <c r="B30" s="13" t="s">
        <v>31</v>
      </c>
      <c r="C30" s="11"/>
      <c r="D30" s="15">
        <v>750060</v>
      </c>
      <c r="E30" s="16">
        <v>2905423.17</v>
      </c>
      <c r="F30" s="15">
        <f aca="true" t="shared" si="8" ref="F30:F38">D30+E30</f>
        <v>3655483.17</v>
      </c>
      <c r="G30" s="16">
        <v>2193844.76</v>
      </c>
      <c r="H30" s="16">
        <v>2131861.97</v>
      </c>
      <c r="I30" s="16">
        <f t="shared" si="6"/>
        <v>1461638.4100000001</v>
      </c>
    </row>
    <row r="31" spans="2:9" ht="12.75">
      <c r="B31" s="13" t="s">
        <v>32</v>
      </c>
      <c r="C31" s="11"/>
      <c r="D31" s="15">
        <v>9420035</v>
      </c>
      <c r="E31" s="16">
        <v>7856985.62</v>
      </c>
      <c r="F31" s="15">
        <f t="shared" si="8"/>
        <v>17277020.62</v>
      </c>
      <c r="G31" s="16">
        <v>14425738.66</v>
      </c>
      <c r="H31" s="16">
        <v>13637088.83</v>
      </c>
      <c r="I31" s="16">
        <f t="shared" si="6"/>
        <v>2851281.960000001</v>
      </c>
    </row>
    <row r="32" spans="2:9" ht="12.75">
      <c r="B32" s="13" t="s">
        <v>33</v>
      </c>
      <c r="C32" s="11"/>
      <c r="D32" s="15">
        <v>407394</v>
      </c>
      <c r="E32" s="16">
        <v>34199365.45</v>
      </c>
      <c r="F32" s="15">
        <f t="shared" si="8"/>
        <v>34606759.45</v>
      </c>
      <c r="G32" s="16">
        <v>27146020.68</v>
      </c>
      <c r="H32" s="16">
        <v>26964041.04</v>
      </c>
      <c r="I32" s="16">
        <f t="shared" si="6"/>
        <v>7460738.770000003</v>
      </c>
    </row>
    <row r="33" spans="2:9" ht="12.75">
      <c r="B33" s="13" t="s">
        <v>34</v>
      </c>
      <c r="C33" s="11"/>
      <c r="D33" s="15">
        <v>6309420.07</v>
      </c>
      <c r="E33" s="16">
        <v>1940893.39</v>
      </c>
      <c r="F33" s="15">
        <f t="shared" si="8"/>
        <v>8250313.46</v>
      </c>
      <c r="G33" s="16">
        <v>1995992.19</v>
      </c>
      <c r="H33" s="16">
        <v>1995992.19</v>
      </c>
      <c r="I33" s="16">
        <f t="shared" si="6"/>
        <v>6254321.27</v>
      </c>
    </row>
    <row r="34" spans="2:9" ht="12.75">
      <c r="B34" s="13" t="s">
        <v>35</v>
      </c>
      <c r="C34" s="11"/>
      <c r="D34" s="15">
        <v>185210.07</v>
      </c>
      <c r="E34" s="16">
        <v>7087319.1</v>
      </c>
      <c r="F34" s="15">
        <f t="shared" si="8"/>
        <v>7272529.17</v>
      </c>
      <c r="G34" s="16">
        <v>1925087.17</v>
      </c>
      <c r="H34" s="16">
        <v>1709037.17</v>
      </c>
      <c r="I34" s="16">
        <f t="shared" si="6"/>
        <v>5347442</v>
      </c>
    </row>
    <row r="35" spans="2:9" ht="12.75">
      <c r="B35" s="13" t="s">
        <v>36</v>
      </c>
      <c r="C35" s="11"/>
      <c r="D35" s="15">
        <v>1050018</v>
      </c>
      <c r="E35" s="16">
        <v>2280002.02</v>
      </c>
      <c r="F35" s="15">
        <f t="shared" si="8"/>
        <v>3330020.02</v>
      </c>
      <c r="G35" s="16">
        <v>3329540.02</v>
      </c>
      <c r="H35" s="16">
        <v>2285940.02</v>
      </c>
      <c r="I35" s="16">
        <f t="shared" si="6"/>
        <v>480</v>
      </c>
    </row>
    <row r="36" spans="2:9" ht="12.75">
      <c r="B36" s="13" t="s">
        <v>37</v>
      </c>
      <c r="C36" s="11"/>
      <c r="D36" s="15">
        <v>368990.07</v>
      </c>
      <c r="E36" s="16">
        <v>448649.62</v>
      </c>
      <c r="F36" s="15">
        <f t="shared" si="8"/>
        <v>817639.69</v>
      </c>
      <c r="G36" s="16">
        <v>705532.65</v>
      </c>
      <c r="H36" s="16">
        <v>705532.65</v>
      </c>
      <c r="I36" s="16">
        <f t="shared" si="6"/>
        <v>112107.03999999992</v>
      </c>
    </row>
    <row r="37" spans="2:9" ht="12.75">
      <c r="B37" s="13" t="s">
        <v>38</v>
      </c>
      <c r="C37" s="11"/>
      <c r="D37" s="15">
        <v>2558517</v>
      </c>
      <c r="E37" s="16">
        <v>15321528.1</v>
      </c>
      <c r="F37" s="15">
        <f t="shared" si="8"/>
        <v>17880045.1</v>
      </c>
      <c r="G37" s="16">
        <v>10230002.66</v>
      </c>
      <c r="H37" s="16">
        <v>10230002.66</v>
      </c>
      <c r="I37" s="16">
        <f t="shared" si="6"/>
        <v>7650042.440000001</v>
      </c>
    </row>
    <row r="38" spans="2:9" ht="12.75">
      <c r="B38" s="13" t="s">
        <v>39</v>
      </c>
      <c r="C38" s="11"/>
      <c r="D38" s="15">
        <v>273561</v>
      </c>
      <c r="E38" s="16">
        <v>13198177.05</v>
      </c>
      <c r="F38" s="15">
        <f t="shared" si="8"/>
        <v>13471738.05</v>
      </c>
      <c r="G38" s="16">
        <v>10789440.86</v>
      </c>
      <c r="H38" s="16">
        <v>10679704.86</v>
      </c>
      <c r="I38" s="16">
        <f t="shared" si="6"/>
        <v>2682297.1900000013</v>
      </c>
    </row>
    <row r="39" spans="2:9" ht="25.5" customHeight="1">
      <c r="B39" s="37" t="s">
        <v>40</v>
      </c>
      <c r="C39" s="38"/>
      <c r="D39" s="15">
        <f aca="true" t="shared" si="9" ref="D39:I39">SUM(D40:D48)</f>
        <v>244965180.37</v>
      </c>
      <c r="E39" s="15">
        <f t="shared" si="9"/>
        <v>19727964.260000005</v>
      </c>
      <c r="F39" s="15">
        <f>SUM(F40:F48)</f>
        <v>264693144.63</v>
      </c>
      <c r="G39" s="15">
        <f t="shared" si="9"/>
        <v>258155841.42000002</v>
      </c>
      <c r="H39" s="15">
        <f t="shared" si="9"/>
        <v>255643610.45</v>
      </c>
      <c r="I39" s="15">
        <f t="shared" si="9"/>
        <v>6537303.209999993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8499996</v>
      </c>
      <c r="E42" s="16">
        <v>33075593.21</v>
      </c>
      <c r="F42" s="15">
        <f t="shared" si="10"/>
        <v>41575589.21</v>
      </c>
      <c r="G42" s="16">
        <v>35244331.6</v>
      </c>
      <c r="H42" s="16">
        <v>34939865.26</v>
      </c>
      <c r="I42" s="16">
        <f t="shared" si="6"/>
        <v>6331257.609999999</v>
      </c>
    </row>
    <row r="43" spans="2:9" ht="12.75">
      <c r="B43" s="13" t="s">
        <v>44</v>
      </c>
      <c r="C43" s="11"/>
      <c r="D43" s="15">
        <v>32720001</v>
      </c>
      <c r="E43" s="16">
        <v>-9411392.87</v>
      </c>
      <c r="F43" s="15">
        <f t="shared" si="10"/>
        <v>23308608.130000003</v>
      </c>
      <c r="G43" s="16">
        <v>23308608.13</v>
      </c>
      <c r="H43" s="16">
        <v>22634148.13</v>
      </c>
      <c r="I43" s="16">
        <f t="shared" si="6"/>
        <v>0</v>
      </c>
    </row>
    <row r="44" spans="2:9" ht="12.75">
      <c r="B44" s="13" t="s">
        <v>45</v>
      </c>
      <c r="C44" s="11"/>
      <c r="D44" s="15">
        <v>203745183.37</v>
      </c>
      <c r="E44" s="16">
        <v>-3936236.08</v>
      </c>
      <c r="F44" s="15">
        <f t="shared" si="10"/>
        <v>199808947.29</v>
      </c>
      <c r="G44" s="16">
        <v>199602901.69</v>
      </c>
      <c r="H44" s="16">
        <v>198069597.06</v>
      </c>
      <c r="I44" s="16">
        <f t="shared" si="6"/>
        <v>206045.59999999404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2873491.83</v>
      </c>
      <c r="E49" s="15">
        <f t="shared" si="11"/>
        <v>13521275.489999998</v>
      </c>
      <c r="F49" s="15">
        <f t="shared" si="11"/>
        <v>16394767.32</v>
      </c>
      <c r="G49" s="15">
        <f t="shared" si="11"/>
        <v>6357952.07</v>
      </c>
      <c r="H49" s="15">
        <f t="shared" si="11"/>
        <v>6286030.9</v>
      </c>
      <c r="I49" s="15">
        <f t="shared" si="11"/>
        <v>10036815.25</v>
      </c>
    </row>
    <row r="50" spans="2:9" ht="12.75">
      <c r="B50" s="13" t="s">
        <v>51</v>
      </c>
      <c r="C50" s="11"/>
      <c r="D50" s="15">
        <v>326506</v>
      </c>
      <c r="E50" s="16">
        <v>-34251.8</v>
      </c>
      <c r="F50" s="15">
        <f t="shared" si="10"/>
        <v>292254.2</v>
      </c>
      <c r="G50" s="16">
        <v>286238.9</v>
      </c>
      <c r="H50" s="16">
        <v>286238.9</v>
      </c>
      <c r="I50" s="16">
        <f t="shared" si="6"/>
        <v>6015.299999999988</v>
      </c>
    </row>
    <row r="51" spans="2:9" ht="12.75">
      <c r="B51" s="13" t="s">
        <v>52</v>
      </c>
      <c r="C51" s="11"/>
      <c r="D51" s="15">
        <v>36506</v>
      </c>
      <c r="E51" s="16">
        <v>-36506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>
        <v>500</v>
      </c>
      <c r="E52" s="16">
        <v>-250</v>
      </c>
      <c r="F52" s="15">
        <f t="shared" si="10"/>
        <v>250</v>
      </c>
      <c r="G52" s="16">
        <v>0</v>
      </c>
      <c r="H52" s="16">
        <v>0</v>
      </c>
      <c r="I52" s="16">
        <f t="shared" si="6"/>
        <v>250</v>
      </c>
    </row>
    <row r="53" spans="2:9" ht="12.75">
      <c r="B53" s="13" t="s">
        <v>54</v>
      </c>
      <c r="C53" s="11"/>
      <c r="D53" s="15">
        <v>1902904</v>
      </c>
      <c r="E53" s="16">
        <v>8812096</v>
      </c>
      <c r="F53" s="15">
        <f t="shared" si="10"/>
        <v>10715000</v>
      </c>
      <c r="G53" s="16">
        <v>715000</v>
      </c>
      <c r="H53" s="16">
        <v>715000</v>
      </c>
      <c r="I53" s="16">
        <f t="shared" si="6"/>
        <v>10000000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452105.86</v>
      </c>
      <c r="E55" s="16">
        <v>904271.86</v>
      </c>
      <c r="F55" s="15">
        <f t="shared" si="10"/>
        <v>1356377.72</v>
      </c>
      <c r="G55" s="16">
        <v>1325827.77</v>
      </c>
      <c r="H55" s="16">
        <v>1253906.6</v>
      </c>
      <c r="I55" s="16">
        <f t="shared" si="6"/>
        <v>30549.949999999953</v>
      </c>
    </row>
    <row r="56" spans="2:9" ht="12.75">
      <c r="B56" s="13" t="s">
        <v>57</v>
      </c>
      <c r="C56" s="11"/>
      <c r="D56" s="15">
        <v>1</v>
      </c>
      <c r="E56" s="16">
        <v>-1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2.75">
      <c r="B57" s="13" t="s">
        <v>58</v>
      </c>
      <c r="C57" s="11"/>
      <c r="D57" s="15">
        <v>0</v>
      </c>
      <c r="E57" s="16">
        <v>3740885.4</v>
      </c>
      <c r="F57" s="15">
        <f t="shared" si="10"/>
        <v>3740885.4</v>
      </c>
      <c r="G57" s="16">
        <v>3740885.4</v>
      </c>
      <c r="H57" s="16">
        <v>3740885.4</v>
      </c>
      <c r="I57" s="16">
        <f t="shared" si="6"/>
        <v>0</v>
      </c>
    </row>
    <row r="58" spans="2:9" ht="12.75">
      <c r="B58" s="13" t="s">
        <v>59</v>
      </c>
      <c r="C58" s="11"/>
      <c r="D58" s="15">
        <v>154968.97</v>
      </c>
      <c r="E58" s="16">
        <v>135031.03</v>
      </c>
      <c r="F58" s="15">
        <f t="shared" si="10"/>
        <v>290000</v>
      </c>
      <c r="G58" s="16">
        <v>290000</v>
      </c>
      <c r="H58" s="16">
        <v>290000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42477233.79</v>
      </c>
      <c r="E59" s="15">
        <f>SUM(E60:E62)</f>
        <v>6889740.68</v>
      </c>
      <c r="F59" s="15">
        <f>SUM(F60:F62)</f>
        <v>49366974.47</v>
      </c>
      <c r="G59" s="15">
        <f>SUM(G60:G62)</f>
        <v>9470568.13</v>
      </c>
      <c r="H59" s="15">
        <f>SUM(H60:H62)</f>
        <v>7489167.9</v>
      </c>
      <c r="I59" s="16">
        <f t="shared" si="6"/>
        <v>39896406.339999996</v>
      </c>
    </row>
    <row r="60" spans="2:9" ht="12.75">
      <c r="B60" s="13" t="s">
        <v>61</v>
      </c>
      <c r="C60" s="11"/>
      <c r="D60" s="15">
        <v>42477233.79</v>
      </c>
      <c r="E60" s="16">
        <v>6889740.68</v>
      </c>
      <c r="F60" s="15">
        <f t="shared" si="10"/>
        <v>49366974.47</v>
      </c>
      <c r="G60" s="16">
        <v>9470568.13</v>
      </c>
      <c r="H60" s="16">
        <v>7489167.9</v>
      </c>
      <c r="I60" s="16">
        <f t="shared" si="6"/>
        <v>39896406.339999996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22295716</v>
      </c>
      <c r="F72" s="15">
        <f>SUM(F73:F75)</f>
        <v>22295716</v>
      </c>
      <c r="G72" s="15">
        <f>SUM(G73:G75)</f>
        <v>12295716</v>
      </c>
      <c r="H72" s="15">
        <f>SUM(H73:H75)</f>
        <v>12295716</v>
      </c>
      <c r="I72" s="16">
        <f t="shared" si="6"/>
        <v>10000000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22295716</v>
      </c>
      <c r="F75" s="15">
        <f t="shared" si="10"/>
        <v>22295716</v>
      </c>
      <c r="G75" s="16">
        <v>12295716</v>
      </c>
      <c r="H75" s="16">
        <v>12295716</v>
      </c>
      <c r="I75" s="16">
        <f t="shared" si="6"/>
        <v>10000000</v>
      </c>
    </row>
    <row r="76" spans="2:9" ht="12.75">
      <c r="B76" s="3" t="s">
        <v>77</v>
      </c>
      <c r="C76" s="9"/>
      <c r="D76" s="15">
        <f>SUM(D77:D83)</f>
        <v>4711710.43</v>
      </c>
      <c r="E76" s="15">
        <f>SUM(E77:E83)</f>
        <v>27869300.650000002</v>
      </c>
      <c r="F76" s="15">
        <f>SUM(F77:F83)</f>
        <v>32581011.080000002</v>
      </c>
      <c r="G76" s="15">
        <f>SUM(G77:G83)</f>
        <v>32581010.080000002</v>
      </c>
      <c r="H76" s="15">
        <f>SUM(H77:H83)</f>
        <v>32581010.080000002</v>
      </c>
      <c r="I76" s="16">
        <f t="shared" si="6"/>
        <v>1</v>
      </c>
    </row>
    <row r="77" spans="2:9" ht="12.75">
      <c r="B77" s="13" t="s">
        <v>78</v>
      </c>
      <c r="C77" s="11"/>
      <c r="D77" s="15">
        <v>511709.43</v>
      </c>
      <c r="E77" s="16">
        <v>6180019.98</v>
      </c>
      <c r="F77" s="15">
        <f t="shared" si="10"/>
        <v>6691729.41</v>
      </c>
      <c r="G77" s="16">
        <v>6691729.41</v>
      </c>
      <c r="H77" s="16">
        <v>6691729.41</v>
      </c>
      <c r="I77" s="16">
        <f t="shared" si="6"/>
        <v>0</v>
      </c>
    </row>
    <row r="78" spans="2:9" ht="12.75">
      <c r="B78" s="13" t="s">
        <v>79</v>
      </c>
      <c r="C78" s="11"/>
      <c r="D78" s="15">
        <v>4200000</v>
      </c>
      <c r="E78" s="16">
        <v>21689280.67</v>
      </c>
      <c r="F78" s="15">
        <f t="shared" si="10"/>
        <v>25889280.67</v>
      </c>
      <c r="G78" s="16">
        <v>25889280.67</v>
      </c>
      <c r="H78" s="16">
        <v>25889280.67</v>
      </c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>
        <v>1</v>
      </c>
      <c r="E81" s="16">
        <v>0</v>
      </c>
      <c r="F81" s="15">
        <f t="shared" si="10"/>
        <v>1</v>
      </c>
      <c r="G81" s="16">
        <v>0</v>
      </c>
      <c r="H81" s="16">
        <v>0</v>
      </c>
      <c r="I81" s="16">
        <f t="shared" si="6"/>
        <v>1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436296966.26000005</v>
      </c>
      <c r="E85" s="21">
        <f>E86+E104+E94+E114+E124+E134+E138+E147+E151</f>
        <v>-21869317.309999995</v>
      </c>
      <c r="F85" s="21">
        <f t="shared" si="12"/>
        <v>414427648.95</v>
      </c>
      <c r="G85" s="21">
        <f>G86+G104+G94+G114+G124+G134+G138+G147+G151</f>
        <v>381529047.31999993</v>
      </c>
      <c r="H85" s="21">
        <f>H86+H104+H94+H114+H124+H134+H138+H147+H151</f>
        <v>369167245.01</v>
      </c>
      <c r="I85" s="21">
        <f t="shared" si="12"/>
        <v>32898601.630000018</v>
      </c>
    </row>
    <row r="86" spans="2:9" ht="12.75">
      <c r="B86" s="3" t="s">
        <v>12</v>
      </c>
      <c r="C86" s="9"/>
      <c r="D86" s="15">
        <f>SUM(D87:D93)</f>
        <v>89055409.61</v>
      </c>
      <c r="E86" s="15">
        <f>SUM(E87:E93)</f>
        <v>-1163843.9700000002</v>
      </c>
      <c r="F86" s="15">
        <f>SUM(F87:F93)</f>
        <v>87891565.64</v>
      </c>
      <c r="G86" s="15">
        <f>SUM(G87:G93)</f>
        <v>87891565.55</v>
      </c>
      <c r="H86" s="15">
        <f>SUM(H87:H93)</f>
        <v>87891565.55</v>
      </c>
      <c r="I86" s="16">
        <f aca="true" t="shared" si="13" ref="I86:I149">F86-G86</f>
        <v>0.09000000357627869</v>
      </c>
    </row>
    <row r="87" spans="2:9" ht="12.75">
      <c r="B87" s="13" t="s">
        <v>13</v>
      </c>
      <c r="C87" s="11"/>
      <c r="D87" s="15">
        <v>73280824.64</v>
      </c>
      <c r="E87" s="16">
        <v>-2706593.47</v>
      </c>
      <c r="F87" s="15">
        <f aca="true" t="shared" si="14" ref="F87:F103">D87+E87</f>
        <v>70574231.17</v>
      </c>
      <c r="G87" s="16">
        <v>70574231.17</v>
      </c>
      <c r="H87" s="16">
        <v>70574231.17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498800</v>
      </c>
      <c r="F88" s="15">
        <f t="shared" si="14"/>
        <v>498800</v>
      </c>
      <c r="G88" s="16">
        <v>498799.91</v>
      </c>
      <c r="H88" s="16">
        <v>498799.91</v>
      </c>
      <c r="I88" s="16">
        <f t="shared" si="13"/>
        <v>0.09000000002561137</v>
      </c>
    </row>
    <row r="89" spans="2:9" ht="12.75">
      <c r="B89" s="13" t="s">
        <v>15</v>
      </c>
      <c r="C89" s="11"/>
      <c r="D89" s="15">
        <v>14160768.03</v>
      </c>
      <c r="E89" s="16">
        <v>1697347.22</v>
      </c>
      <c r="F89" s="15">
        <f t="shared" si="14"/>
        <v>15858115.25</v>
      </c>
      <c r="G89" s="16">
        <v>15858115.25</v>
      </c>
      <c r="H89" s="16">
        <v>15858115.25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1613816.94</v>
      </c>
      <c r="E91" s="16">
        <v>-653397.72</v>
      </c>
      <c r="F91" s="15">
        <f t="shared" si="14"/>
        <v>960419.22</v>
      </c>
      <c r="G91" s="16">
        <v>960419.22</v>
      </c>
      <c r="H91" s="16">
        <v>960419.22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32785324.11</v>
      </c>
      <c r="E94" s="15">
        <f>SUM(E95:E103)</f>
        <v>-17200288.52</v>
      </c>
      <c r="F94" s="15">
        <f>SUM(F95:F103)</f>
        <v>15585035.59</v>
      </c>
      <c r="G94" s="15">
        <f>SUM(G95:G103)</f>
        <v>15078473.06</v>
      </c>
      <c r="H94" s="15">
        <f>SUM(H95:H103)</f>
        <v>11856070.59</v>
      </c>
      <c r="I94" s="16">
        <f t="shared" si="13"/>
        <v>506562.52999999933</v>
      </c>
    </row>
    <row r="95" spans="2:9" ht="12.75">
      <c r="B95" s="13" t="s">
        <v>21</v>
      </c>
      <c r="C95" s="11"/>
      <c r="D95" s="15">
        <v>396735.03</v>
      </c>
      <c r="E95" s="16">
        <v>-109756.01</v>
      </c>
      <c r="F95" s="15">
        <f t="shared" si="14"/>
        <v>286979.02</v>
      </c>
      <c r="G95" s="16">
        <v>274049.62</v>
      </c>
      <c r="H95" s="16">
        <v>272928.77</v>
      </c>
      <c r="I95" s="16">
        <f t="shared" si="13"/>
        <v>12929.400000000023</v>
      </c>
    </row>
    <row r="96" spans="2:9" ht="12.75">
      <c r="B96" s="13" t="s">
        <v>22</v>
      </c>
      <c r="C96" s="11"/>
      <c r="D96" s="15">
        <v>0</v>
      </c>
      <c r="E96" s="16">
        <v>6720</v>
      </c>
      <c r="F96" s="15">
        <f t="shared" si="14"/>
        <v>6720</v>
      </c>
      <c r="G96" s="16">
        <v>0</v>
      </c>
      <c r="H96" s="16">
        <v>0</v>
      </c>
      <c r="I96" s="16">
        <f t="shared" si="13"/>
        <v>6720</v>
      </c>
    </row>
    <row r="97" spans="2:9" ht="12.75">
      <c r="B97" s="13" t="s">
        <v>23</v>
      </c>
      <c r="C97" s="11"/>
      <c r="D97" s="15">
        <v>1635</v>
      </c>
      <c r="E97" s="16">
        <v>-790</v>
      </c>
      <c r="F97" s="15">
        <f t="shared" si="14"/>
        <v>845</v>
      </c>
      <c r="G97" s="16">
        <v>0</v>
      </c>
      <c r="H97" s="16">
        <v>0</v>
      </c>
      <c r="I97" s="16">
        <f t="shared" si="13"/>
        <v>845</v>
      </c>
    </row>
    <row r="98" spans="2:9" ht="12.75">
      <c r="B98" s="13" t="s">
        <v>24</v>
      </c>
      <c r="C98" s="11"/>
      <c r="D98" s="15">
        <v>1014695.57</v>
      </c>
      <c r="E98" s="16">
        <v>2712974.49</v>
      </c>
      <c r="F98" s="15">
        <f t="shared" si="14"/>
        <v>3727670.06</v>
      </c>
      <c r="G98" s="16">
        <v>3567707.98</v>
      </c>
      <c r="H98" s="16">
        <v>1792659.42</v>
      </c>
      <c r="I98" s="16">
        <f t="shared" si="13"/>
        <v>159962.08000000007</v>
      </c>
    </row>
    <row r="99" spans="2:9" ht="12.75">
      <c r="B99" s="13" t="s">
        <v>25</v>
      </c>
      <c r="C99" s="11"/>
      <c r="D99" s="15">
        <v>710710.24</v>
      </c>
      <c r="E99" s="16">
        <v>-704280.84</v>
      </c>
      <c r="F99" s="15">
        <f t="shared" si="14"/>
        <v>6429.400000000023</v>
      </c>
      <c r="G99" s="16">
        <v>3526.4</v>
      </c>
      <c r="H99" s="16">
        <v>3526.4</v>
      </c>
      <c r="I99" s="16">
        <f t="shared" si="13"/>
        <v>2903.000000000023</v>
      </c>
    </row>
    <row r="100" spans="2:9" ht="12.75">
      <c r="B100" s="13" t="s">
        <v>26</v>
      </c>
      <c r="C100" s="11"/>
      <c r="D100" s="15">
        <v>18020000</v>
      </c>
      <c r="E100" s="16">
        <v>-7173534.34</v>
      </c>
      <c r="F100" s="15">
        <f t="shared" si="14"/>
        <v>10846465.66</v>
      </c>
      <c r="G100" s="16">
        <v>10793815.62</v>
      </c>
      <c r="H100" s="16">
        <v>9583338.62</v>
      </c>
      <c r="I100" s="16">
        <f t="shared" si="13"/>
        <v>52650.04000000097</v>
      </c>
    </row>
    <row r="101" spans="2:9" ht="12.75">
      <c r="B101" s="13" t="s">
        <v>27</v>
      </c>
      <c r="C101" s="11"/>
      <c r="D101" s="15">
        <v>8839824.93</v>
      </c>
      <c r="E101" s="16">
        <v>-8677598.92</v>
      </c>
      <c r="F101" s="15">
        <f t="shared" si="14"/>
        <v>162226.00999999978</v>
      </c>
      <c r="G101" s="16">
        <v>116093.72</v>
      </c>
      <c r="H101" s="16">
        <v>103133.74</v>
      </c>
      <c r="I101" s="16">
        <f t="shared" si="13"/>
        <v>46132.289999999775</v>
      </c>
    </row>
    <row r="102" spans="2:9" ht="12.75">
      <c r="B102" s="13" t="s">
        <v>28</v>
      </c>
      <c r="C102" s="11"/>
      <c r="D102" s="15">
        <v>955668.37</v>
      </c>
      <c r="E102" s="16">
        <v>-891689.11</v>
      </c>
      <c r="F102" s="15">
        <f t="shared" si="14"/>
        <v>63979.26000000001</v>
      </c>
      <c r="G102" s="16">
        <v>63979.26</v>
      </c>
      <c r="H102" s="16">
        <v>39181.39</v>
      </c>
      <c r="I102" s="16">
        <f t="shared" si="13"/>
        <v>0</v>
      </c>
    </row>
    <row r="103" spans="2:9" ht="12.75">
      <c r="B103" s="13" t="s">
        <v>29</v>
      </c>
      <c r="C103" s="11"/>
      <c r="D103" s="15">
        <v>2846054.97</v>
      </c>
      <c r="E103" s="16">
        <v>-2362333.79</v>
      </c>
      <c r="F103" s="15">
        <f t="shared" si="14"/>
        <v>483721.18000000017</v>
      </c>
      <c r="G103" s="16">
        <v>259300.46</v>
      </c>
      <c r="H103" s="16">
        <v>61302.25</v>
      </c>
      <c r="I103" s="16">
        <f t="shared" si="13"/>
        <v>224420.72000000018</v>
      </c>
    </row>
    <row r="104" spans="2:9" ht="12.75">
      <c r="B104" s="3" t="s">
        <v>30</v>
      </c>
      <c r="C104" s="9"/>
      <c r="D104" s="15">
        <f>SUM(D105:D113)</f>
        <v>68075749.82</v>
      </c>
      <c r="E104" s="15">
        <f>SUM(E105:E113)</f>
        <v>-18883923.16</v>
      </c>
      <c r="F104" s="15">
        <f>SUM(F105:F113)</f>
        <v>49191826.66</v>
      </c>
      <c r="G104" s="15">
        <f>SUM(G105:G113)</f>
        <v>48956261.769999996</v>
      </c>
      <c r="H104" s="15">
        <f>SUM(H105:H113)</f>
        <v>48956261.769999996</v>
      </c>
      <c r="I104" s="16">
        <f t="shared" si="13"/>
        <v>235564.8900000006</v>
      </c>
    </row>
    <row r="105" spans="2:9" ht="12.75">
      <c r="B105" s="13" t="s">
        <v>31</v>
      </c>
      <c r="C105" s="11"/>
      <c r="D105" s="15">
        <v>45468587.95</v>
      </c>
      <c r="E105" s="16">
        <v>-6873896.95</v>
      </c>
      <c r="F105" s="16">
        <f>D105+E105</f>
        <v>38594691</v>
      </c>
      <c r="G105" s="16">
        <v>38594691</v>
      </c>
      <c r="H105" s="16">
        <v>38594691</v>
      </c>
      <c r="I105" s="16">
        <f t="shared" si="13"/>
        <v>0</v>
      </c>
    </row>
    <row r="106" spans="2:9" ht="12.75">
      <c r="B106" s="13" t="s">
        <v>32</v>
      </c>
      <c r="C106" s="11"/>
      <c r="D106" s="15">
        <v>40000</v>
      </c>
      <c r="E106" s="16">
        <v>20000</v>
      </c>
      <c r="F106" s="16">
        <f aca="true" t="shared" si="15" ref="F106:F113">D106+E106</f>
        <v>60000</v>
      </c>
      <c r="G106" s="16">
        <v>20750</v>
      </c>
      <c r="H106" s="16">
        <v>20750</v>
      </c>
      <c r="I106" s="16">
        <f t="shared" si="13"/>
        <v>39250</v>
      </c>
    </row>
    <row r="107" spans="2:9" ht="12.75">
      <c r="B107" s="13" t="s">
        <v>33</v>
      </c>
      <c r="C107" s="11"/>
      <c r="D107" s="15">
        <v>10586756.87</v>
      </c>
      <c r="E107" s="16">
        <v>-9783978.23</v>
      </c>
      <c r="F107" s="16">
        <f t="shared" si="15"/>
        <v>802778.6399999987</v>
      </c>
      <c r="G107" s="16">
        <v>713333.75</v>
      </c>
      <c r="H107" s="16">
        <v>713333.75</v>
      </c>
      <c r="I107" s="16">
        <f t="shared" si="13"/>
        <v>89444.88999999873</v>
      </c>
    </row>
    <row r="108" spans="2:9" ht="12.75">
      <c r="B108" s="13" t="s">
        <v>34</v>
      </c>
      <c r="C108" s="11"/>
      <c r="D108" s="15">
        <v>0</v>
      </c>
      <c r="E108" s="16">
        <v>600</v>
      </c>
      <c r="F108" s="16">
        <f t="shared" si="15"/>
        <v>600</v>
      </c>
      <c r="G108" s="16">
        <v>0</v>
      </c>
      <c r="H108" s="16">
        <v>0</v>
      </c>
      <c r="I108" s="16">
        <f t="shared" si="13"/>
        <v>600</v>
      </c>
    </row>
    <row r="109" spans="2:9" ht="12.75">
      <c r="B109" s="13" t="s">
        <v>35</v>
      </c>
      <c r="C109" s="11"/>
      <c r="D109" s="15">
        <v>414380</v>
      </c>
      <c r="E109" s="16">
        <v>478129.98</v>
      </c>
      <c r="F109" s="16">
        <f t="shared" si="15"/>
        <v>892509.98</v>
      </c>
      <c r="G109" s="16">
        <v>876509.98</v>
      </c>
      <c r="H109" s="16">
        <v>876509.98</v>
      </c>
      <c r="I109" s="16">
        <f t="shared" si="13"/>
        <v>16000</v>
      </c>
    </row>
    <row r="110" spans="2:9" ht="12.75">
      <c r="B110" s="13" t="s">
        <v>36</v>
      </c>
      <c r="C110" s="11"/>
      <c r="D110" s="15">
        <v>190155</v>
      </c>
      <c r="E110" s="16">
        <v>-90155</v>
      </c>
      <c r="F110" s="16">
        <f t="shared" si="15"/>
        <v>100000</v>
      </c>
      <c r="G110" s="16">
        <v>98600</v>
      </c>
      <c r="H110" s="16">
        <v>98600</v>
      </c>
      <c r="I110" s="16">
        <f t="shared" si="13"/>
        <v>1400</v>
      </c>
    </row>
    <row r="111" spans="2:9" ht="12.75">
      <c r="B111" s="13" t="s">
        <v>37</v>
      </c>
      <c r="C111" s="11"/>
      <c r="D111" s="15">
        <v>56370</v>
      </c>
      <c r="E111" s="16">
        <v>0</v>
      </c>
      <c r="F111" s="16">
        <f t="shared" si="15"/>
        <v>56370</v>
      </c>
      <c r="G111" s="16">
        <v>0</v>
      </c>
      <c r="H111" s="16">
        <v>0</v>
      </c>
      <c r="I111" s="16">
        <f t="shared" si="13"/>
        <v>56370</v>
      </c>
    </row>
    <row r="112" spans="2:9" ht="12.75">
      <c r="B112" s="13" t="s">
        <v>38</v>
      </c>
      <c r="C112" s="11"/>
      <c r="D112" s="15">
        <v>34500</v>
      </c>
      <c r="E112" s="16">
        <v>0</v>
      </c>
      <c r="F112" s="16">
        <f t="shared" si="15"/>
        <v>34500</v>
      </c>
      <c r="G112" s="16">
        <v>2000</v>
      </c>
      <c r="H112" s="16">
        <v>2000</v>
      </c>
      <c r="I112" s="16">
        <f t="shared" si="13"/>
        <v>32500</v>
      </c>
    </row>
    <row r="113" spans="2:9" ht="12.75">
      <c r="B113" s="13" t="s">
        <v>39</v>
      </c>
      <c r="C113" s="11"/>
      <c r="D113" s="15">
        <v>11285000</v>
      </c>
      <c r="E113" s="16">
        <v>-2634622.96</v>
      </c>
      <c r="F113" s="16">
        <f t="shared" si="15"/>
        <v>8650377.04</v>
      </c>
      <c r="G113" s="16">
        <v>8650377.04</v>
      </c>
      <c r="H113" s="16">
        <v>8650377.04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905000</v>
      </c>
      <c r="E114" s="15">
        <f>SUM(E115:E123)</f>
        <v>-905000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905000</v>
      </c>
      <c r="E118" s="16">
        <v>-905000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16881549.77</v>
      </c>
      <c r="E124" s="15">
        <f>SUM(E125:E133)</f>
        <v>-4993045.37</v>
      </c>
      <c r="F124" s="15">
        <f>SUM(F125:F133)</f>
        <v>11888504.399999999</v>
      </c>
      <c r="G124" s="15">
        <f>SUM(G125:G133)</f>
        <v>11491256.139999999</v>
      </c>
      <c r="H124" s="15">
        <f>SUM(H125:H133)</f>
        <v>2351856.3</v>
      </c>
      <c r="I124" s="16">
        <f t="shared" si="13"/>
        <v>397248.2599999998</v>
      </c>
    </row>
    <row r="125" spans="2:9" ht="12.75">
      <c r="B125" s="13" t="s">
        <v>51</v>
      </c>
      <c r="C125" s="11"/>
      <c r="D125" s="15">
        <v>1142518.8</v>
      </c>
      <c r="E125" s="16">
        <v>-506372.04</v>
      </c>
      <c r="F125" s="16">
        <f>D125+E125</f>
        <v>636146.76</v>
      </c>
      <c r="G125" s="16">
        <v>403946.38</v>
      </c>
      <c r="H125" s="16">
        <v>403946.38</v>
      </c>
      <c r="I125" s="16">
        <f t="shared" si="13"/>
        <v>232200.38</v>
      </c>
    </row>
    <row r="126" spans="2:9" ht="12.75">
      <c r="B126" s="13" t="s">
        <v>52</v>
      </c>
      <c r="C126" s="11"/>
      <c r="D126" s="15">
        <v>58809</v>
      </c>
      <c r="E126" s="16">
        <v>3990</v>
      </c>
      <c r="F126" s="16">
        <f aca="true" t="shared" si="17" ref="F126:F133">D126+E126</f>
        <v>62799</v>
      </c>
      <c r="G126" s="16">
        <v>36385.72</v>
      </c>
      <c r="H126" s="16">
        <v>36385.72</v>
      </c>
      <c r="I126" s="16">
        <f t="shared" si="13"/>
        <v>26413.28</v>
      </c>
    </row>
    <row r="127" spans="2:9" ht="12.75">
      <c r="B127" s="13" t="s">
        <v>53</v>
      </c>
      <c r="C127" s="11"/>
      <c r="D127" s="15">
        <v>0</v>
      </c>
      <c r="E127" s="16">
        <v>996</v>
      </c>
      <c r="F127" s="16">
        <f t="shared" si="17"/>
        <v>996</v>
      </c>
      <c r="G127" s="16">
        <v>0</v>
      </c>
      <c r="H127" s="16">
        <v>0</v>
      </c>
      <c r="I127" s="16">
        <f t="shared" si="13"/>
        <v>996</v>
      </c>
    </row>
    <row r="128" spans="2:9" ht="12.75">
      <c r="B128" s="13" t="s">
        <v>54</v>
      </c>
      <c r="C128" s="11"/>
      <c r="D128" s="15">
        <v>12039957.12</v>
      </c>
      <c r="E128" s="16">
        <v>-2899788.48</v>
      </c>
      <c r="F128" s="16">
        <f t="shared" si="17"/>
        <v>9140168.639999999</v>
      </c>
      <c r="G128" s="16">
        <v>9139399.84</v>
      </c>
      <c r="H128" s="16">
        <v>0</v>
      </c>
      <c r="I128" s="16">
        <f t="shared" si="13"/>
        <v>768.7999999988824</v>
      </c>
    </row>
    <row r="129" spans="2:9" ht="12.75">
      <c r="B129" s="13" t="s">
        <v>55</v>
      </c>
      <c r="C129" s="11"/>
      <c r="D129" s="15">
        <v>12528.99</v>
      </c>
      <c r="E129" s="16">
        <v>-12528.99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>
        <v>3624735.86</v>
      </c>
      <c r="E130" s="16">
        <v>-1579341.86</v>
      </c>
      <c r="F130" s="16">
        <f t="shared" si="17"/>
        <v>2045393.9999999998</v>
      </c>
      <c r="G130" s="16">
        <v>1911524.2</v>
      </c>
      <c r="H130" s="16">
        <v>1911524.2</v>
      </c>
      <c r="I130" s="16">
        <f t="shared" si="13"/>
        <v>133869.7999999998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3000</v>
      </c>
      <c r="E133" s="16">
        <v>0</v>
      </c>
      <c r="F133" s="16">
        <f t="shared" si="17"/>
        <v>3000</v>
      </c>
      <c r="G133" s="16">
        <v>0</v>
      </c>
      <c r="H133" s="16">
        <v>0</v>
      </c>
      <c r="I133" s="16">
        <f t="shared" si="13"/>
        <v>3000</v>
      </c>
    </row>
    <row r="134" spans="2:9" ht="12.75">
      <c r="B134" s="3" t="s">
        <v>60</v>
      </c>
      <c r="C134" s="9"/>
      <c r="D134" s="15">
        <f>SUM(D135:D137)</f>
        <v>105700116.26</v>
      </c>
      <c r="E134" s="15">
        <f>SUM(E135:E137)</f>
        <v>-3946553.98</v>
      </c>
      <c r="F134" s="15">
        <f>SUM(F135:F137)</f>
        <v>101753562.28</v>
      </c>
      <c r="G134" s="15">
        <f>SUM(G135:G137)</f>
        <v>82877870.99</v>
      </c>
      <c r="H134" s="15">
        <f>SUM(H135:H137)</f>
        <v>82877870.99</v>
      </c>
      <c r="I134" s="16">
        <f t="shared" si="13"/>
        <v>18875691.290000007</v>
      </c>
    </row>
    <row r="135" spans="2:9" ht="12.75">
      <c r="B135" s="13" t="s">
        <v>61</v>
      </c>
      <c r="C135" s="11"/>
      <c r="D135" s="15">
        <v>104159093.39</v>
      </c>
      <c r="E135" s="16">
        <v>-2405531.11</v>
      </c>
      <c r="F135" s="16">
        <f>D135+E135</f>
        <v>101753562.28</v>
      </c>
      <c r="G135" s="16">
        <v>82877870.99</v>
      </c>
      <c r="H135" s="16">
        <v>82877870.99</v>
      </c>
      <c r="I135" s="16">
        <f t="shared" si="13"/>
        <v>18875691.290000007</v>
      </c>
    </row>
    <row r="136" spans="2:9" ht="12.75">
      <c r="B136" s="13" t="s">
        <v>62</v>
      </c>
      <c r="C136" s="11"/>
      <c r="D136" s="15">
        <v>1541022.87</v>
      </c>
      <c r="E136" s="16">
        <v>-1541022.87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3699085.2</v>
      </c>
      <c r="E147" s="15">
        <f>SUM(E148:E150)</f>
        <v>59743634.86</v>
      </c>
      <c r="F147" s="15">
        <f>SUM(F148:F150)</f>
        <v>63442720.06</v>
      </c>
      <c r="G147" s="15">
        <f>SUM(G148:G150)</f>
        <v>60550852.16</v>
      </c>
      <c r="H147" s="15">
        <f>SUM(H148:H150)</f>
        <v>60550852.16</v>
      </c>
      <c r="I147" s="16">
        <f t="shared" si="13"/>
        <v>2891867.900000006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3699085.2</v>
      </c>
      <c r="E150" s="16">
        <v>59743634.86</v>
      </c>
      <c r="F150" s="16">
        <f>D150+E150</f>
        <v>63442720.06</v>
      </c>
      <c r="G150" s="16">
        <v>60550852.16</v>
      </c>
      <c r="H150" s="16">
        <v>60550852.16</v>
      </c>
      <c r="I150" s="16">
        <f aca="true" t="shared" si="19" ref="I150:I158">F150-G150</f>
        <v>2891867.900000006</v>
      </c>
    </row>
    <row r="151" spans="2:9" ht="12.75">
      <c r="B151" s="3" t="s">
        <v>77</v>
      </c>
      <c r="C151" s="9"/>
      <c r="D151" s="15">
        <f>SUM(D152:D158)</f>
        <v>119194731.49</v>
      </c>
      <c r="E151" s="15">
        <f>SUM(E152:E158)</f>
        <v>-34520297.17</v>
      </c>
      <c r="F151" s="15">
        <f>SUM(F152:F158)</f>
        <v>84674434.32</v>
      </c>
      <c r="G151" s="15">
        <f>SUM(G152:G158)</f>
        <v>74682767.64999999</v>
      </c>
      <c r="H151" s="15">
        <f>SUM(H152:H158)</f>
        <v>74682767.64999999</v>
      </c>
      <c r="I151" s="16">
        <f t="shared" si="19"/>
        <v>9991666.670000002</v>
      </c>
    </row>
    <row r="152" spans="2:9" ht="12.75">
      <c r="B152" s="13" t="s">
        <v>78</v>
      </c>
      <c r="C152" s="11"/>
      <c r="D152" s="15">
        <v>115634906.49</v>
      </c>
      <c r="E152" s="16">
        <v>-31875576.23</v>
      </c>
      <c r="F152" s="16">
        <f>D152+E152</f>
        <v>83759330.25999999</v>
      </c>
      <c r="G152" s="16">
        <v>73928291.49</v>
      </c>
      <c r="H152" s="16">
        <v>73928291.49</v>
      </c>
      <c r="I152" s="16">
        <f t="shared" si="19"/>
        <v>9831038.769999996</v>
      </c>
    </row>
    <row r="153" spans="2:9" ht="12.75">
      <c r="B153" s="13" t="s">
        <v>79</v>
      </c>
      <c r="C153" s="11"/>
      <c r="D153" s="15">
        <v>3559825</v>
      </c>
      <c r="E153" s="16">
        <v>-2644720.94</v>
      </c>
      <c r="F153" s="16">
        <f aca="true" t="shared" si="20" ref="F153:F158">D153+E153</f>
        <v>915104.06</v>
      </c>
      <c r="G153" s="16">
        <v>754476.16</v>
      </c>
      <c r="H153" s="16">
        <v>754476.16</v>
      </c>
      <c r="I153" s="16">
        <f t="shared" si="19"/>
        <v>160627.90000000002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1540464275.1200001</v>
      </c>
      <c r="E160" s="14">
        <f t="shared" si="21"/>
        <v>168308040.65</v>
      </c>
      <c r="F160" s="14">
        <f t="shared" si="21"/>
        <v>1708772315.77</v>
      </c>
      <c r="G160" s="14">
        <f t="shared" si="21"/>
        <v>1528630599.1899998</v>
      </c>
      <c r="H160" s="14">
        <f t="shared" si="21"/>
        <v>1501158704.42</v>
      </c>
      <c r="I160" s="14">
        <f t="shared" si="21"/>
        <v>180141716.58000004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2016-12-20T19:53:14Z</cp:lastPrinted>
  <dcterms:created xsi:type="dcterms:W3CDTF">2016-10-11T20:25:15Z</dcterms:created>
  <dcterms:modified xsi:type="dcterms:W3CDTF">2022-02-01T18:12:07Z</dcterms:modified>
  <cp:category/>
  <cp:version/>
  <cp:contentType/>
  <cp:contentStatus/>
</cp:coreProperties>
</file>