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<sst xmlns="http://schemas.openxmlformats.org/spreadsheetml/2006/main" count="162" uniqueCount="89">
  <si>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</si>
  <si>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</si>
  <si>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</si>
  <si>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</si>
  <si>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</si>
  <si>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</si>
  <si>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</si>
  <si>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</si>
  <si>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</si>
  <si>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</si>
  <si>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</si>
  <si>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</si>
  <si>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</si>
  <si>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</si>
  <si>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</si>
  <si>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</si>
  <si>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</si>
  <si>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</si>
  <si>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</si>
  <si>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</si>
  <si>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</si>
  <si>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</si>
  <si>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</si>
  <si>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</si>
  <si>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</si>
  <si>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</si>
  <si>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</si>
  <si>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</si>
  <si>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</si>
  <si>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</si>
  <si>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</si>
  <si>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</si>
  <si>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</si>
  <si>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</si>
  <si>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</si>
  <si>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</si>
  <si>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</si>
  <si>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</si>
  <si>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</si>
  <si>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</si>
  <si>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</si>
  <si>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</si>
  <si>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</si>
  <si>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</si>
  <si>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</si>
  <si>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</si>
  <si>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</si>
  <si>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</si>
  <si>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</si>
  <si>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</si>
  <si>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</si>
  <si>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</si>
  <si>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</si>
  <si>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</si>
  <si>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</si>
  <si>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</si>
  <si>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</si>
  <si>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</si>
  <si>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</si>
  <si>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</si>
  <si>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</si>
  <si>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</si>
  <si>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</si>
  <si>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</si>
  <si>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</si>
  <si>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</si>
  <si>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</si>
  <si>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</si>
  <si>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</si>
  <si>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</si>
  <si>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</si>
  <si>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</si>
  <si>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</si>
  <si>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</si>
  <si>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</si>
  <si>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</si>
  <si>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</si>
  <si>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</si>
  <si>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</si>
  <si>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</si>
  <si>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</si>
  <si>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</si>
  <si>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</si>
  <si>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</si>
  <si>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</si>
  <si>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</si>
  <si>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</si>
  <si>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TEPIC NAYARIT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</si>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</sst>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38100</xdr:rowOff>
    </xdr:from>
    <xdr:to>
      <xdr:col>2</xdr:col>
      <xdr:colOff>962025</xdr:colOff>
      <xdr:row>4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1142524350.48</v>
      </c>
      <c r="E10" s="14">
        <f t="shared" si="0"/>
        <v>82798292.2</v>
      </c>
      <c r="F10" s="14">
        <f t="shared" si="0"/>
        <v>1225322642.6799998</v>
      </c>
      <c r="G10" s="14">
        <f t="shared" si="0"/>
        <v>750155878.5200001</v>
      </c>
      <c r="H10" s="14">
        <f t="shared" si="0"/>
        <v>743897258.1200001</v>
      </c>
      <c r="I10" s="14">
        <f t="shared" si="0"/>
        <v>475166764.16</v>
      </c>
    </row>
    <row r="11" spans="2:9" ht="12.75">
      <c r="B11" s="3" t="s">
        <v>12</v>
      </c>
      <c r="C11" s="9"/>
      <c r="D11" s="15">
        <f aca="true" t="shared" si="1" ref="D11:I11">SUM(D12:D18)</f>
        <v>714050576.0799999</v>
      </c>
      <c r="E11" s="15">
        <f t="shared" si="1"/>
        <v>235212.08000000007</v>
      </c>
      <c r="F11" s="15">
        <f t="shared" si="1"/>
        <v>714285788.1600001</v>
      </c>
      <c r="G11" s="15">
        <f t="shared" si="1"/>
        <v>439553941.94000006</v>
      </c>
      <c r="H11" s="15">
        <f t="shared" si="1"/>
        <v>438068426.59000003</v>
      </c>
      <c r="I11" s="15">
        <f t="shared" si="1"/>
        <v>274731846.22</v>
      </c>
    </row>
    <row r="12" spans="2:9" ht="12.75">
      <c r="B12" s="13" t="s">
        <v>13</v>
      </c>
      <c r="C12" s="11"/>
      <c r="D12" s="15">
        <v>296093252</v>
      </c>
      <c r="E12" s="16">
        <v>12100215.35</v>
      </c>
      <c r="F12" s="16">
        <f>D12+E12</f>
        <v>308193467.35</v>
      </c>
      <c r="G12" s="16">
        <v>184789448.3</v>
      </c>
      <c r="H12" s="16">
        <v>184288476.6</v>
      </c>
      <c r="I12" s="16">
        <f>F12-G12</f>
        <v>123404019.05000001</v>
      </c>
    </row>
    <row r="13" spans="2:9" ht="12.75">
      <c r="B13" s="13" t="s">
        <v>14</v>
      </c>
      <c r="C13" s="11"/>
      <c r="D13" s="15">
        <v>33385495.28</v>
      </c>
      <c r="E13" s="16">
        <v>-949449.42</v>
      </c>
      <c r="F13" s="16">
        <f aca="true" t="shared" si="2" ref="F13:F18">D13+E13</f>
        <v>32436045.86</v>
      </c>
      <c r="G13" s="16">
        <v>23223590.15</v>
      </c>
      <c r="H13" s="16">
        <v>23223590.15</v>
      </c>
      <c r="I13" s="16">
        <f aca="true" t="shared" si="3" ref="I13:I18">F13-G13</f>
        <v>9212455.71</v>
      </c>
    </row>
    <row r="14" spans="2:9" ht="12.75">
      <c r="B14" s="13" t="s">
        <v>15</v>
      </c>
      <c r="C14" s="11"/>
      <c r="D14" s="15">
        <v>120234588.4</v>
      </c>
      <c r="E14" s="16">
        <v>-1110288.98</v>
      </c>
      <c r="F14" s="16">
        <f t="shared" si="2"/>
        <v>119124299.42</v>
      </c>
      <c r="G14" s="16">
        <v>55399203.78</v>
      </c>
      <c r="H14" s="16">
        <v>55322276.89</v>
      </c>
      <c r="I14" s="16">
        <f t="shared" si="3"/>
        <v>63725095.64</v>
      </c>
    </row>
    <row r="15" spans="2:9" ht="12.75">
      <c r="B15" s="13" t="s">
        <v>16</v>
      </c>
      <c r="C15" s="11"/>
      <c r="D15" s="15">
        <v>45197325.54</v>
      </c>
      <c r="E15" s="16">
        <v>1529103</v>
      </c>
      <c r="F15" s="16">
        <f t="shared" si="2"/>
        <v>46726428.54</v>
      </c>
      <c r="G15" s="16">
        <v>31723510.24</v>
      </c>
      <c r="H15" s="16">
        <v>30841937.24</v>
      </c>
      <c r="I15" s="16">
        <f t="shared" si="3"/>
        <v>15002918.3</v>
      </c>
    </row>
    <row r="16" spans="2:9" ht="12.75">
      <c r="B16" s="13" t="s">
        <v>17</v>
      </c>
      <c r="C16" s="11"/>
      <c r="D16" s="15">
        <v>208905523.98</v>
      </c>
      <c r="E16" s="16">
        <v>-12716867.87</v>
      </c>
      <c r="F16" s="16">
        <f t="shared" si="2"/>
        <v>196188656.10999998</v>
      </c>
      <c r="G16" s="16">
        <v>143035689.47</v>
      </c>
      <c r="H16" s="16">
        <v>143009645.71</v>
      </c>
      <c r="I16" s="16">
        <f t="shared" si="3"/>
        <v>53152966.639999986</v>
      </c>
    </row>
    <row r="17" spans="2:9" ht="12.75">
      <c r="B17" s="13" t="s">
        <v>18</v>
      </c>
      <c r="C17" s="11"/>
      <c r="D17" s="15">
        <v>8375613.12</v>
      </c>
      <c r="E17" s="16">
        <v>0</v>
      </c>
      <c r="F17" s="16">
        <f t="shared" si="2"/>
        <v>8375613.12</v>
      </c>
      <c r="G17" s="16">
        <v>0</v>
      </c>
      <c r="H17" s="16">
        <v>0</v>
      </c>
      <c r="I17" s="16">
        <f t="shared" si="3"/>
        <v>8375613.12</v>
      </c>
    </row>
    <row r="18" spans="2:9" ht="12.75">
      <c r="B18" s="13" t="s">
        <v>19</v>
      </c>
      <c r="C18" s="11"/>
      <c r="D18" s="15">
        <v>1858777.76</v>
      </c>
      <c r="E18" s="16">
        <v>1382500</v>
      </c>
      <c r="F18" s="16">
        <f t="shared" si="2"/>
        <v>3241277.76</v>
      </c>
      <c r="G18" s="16">
        <v>1382500</v>
      </c>
      <c r="H18" s="16">
        <v>1382500</v>
      </c>
      <c r="I18" s="16">
        <f t="shared" si="3"/>
        <v>1858777.7599999998</v>
      </c>
    </row>
    <row r="19" spans="2:9" ht="12.75">
      <c r="B19" s="3" t="s">
        <v>20</v>
      </c>
      <c r="C19" s="9"/>
      <c r="D19" s="15">
        <f aca="true" t="shared" si="4" ref="D19:I19">SUM(D20:D28)</f>
        <v>59579780.82</v>
      </c>
      <c r="E19" s="15">
        <f t="shared" si="4"/>
        <v>-3641771.0300000003</v>
      </c>
      <c r="F19" s="15">
        <f t="shared" si="4"/>
        <v>55938009.79000001</v>
      </c>
      <c r="G19" s="15">
        <f t="shared" si="4"/>
        <v>34120714.07</v>
      </c>
      <c r="H19" s="15">
        <f t="shared" si="4"/>
        <v>31071148.100000005</v>
      </c>
      <c r="I19" s="15">
        <f t="shared" si="4"/>
        <v>21817295.720000006</v>
      </c>
    </row>
    <row r="20" spans="2:9" ht="12.75">
      <c r="B20" s="13" t="s">
        <v>21</v>
      </c>
      <c r="C20" s="11"/>
      <c r="D20" s="15">
        <v>5608228.65</v>
      </c>
      <c r="E20" s="16">
        <v>-1012049.03</v>
      </c>
      <c r="F20" s="15">
        <f aca="true" t="shared" si="5" ref="F20:F28">D20+E20</f>
        <v>4596179.62</v>
      </c>
      <c r="G20" s="16">
        <v>3716790.43</v>
      </c>
      <c r="H20" s="16">
        <v>3631864.31</v>
      </c>
      <c r="I20" s="16">
        <f>F20-G20</f>
        <v>879389.19</v>
      </c>
    </row>
    <row r="21" spans="2:9" ht="12.75">
      <c r="B21" s="13" t="s">
        <v>22</v>
      </c>
      <c r="C21" s="11"/>
      <c r="D21" s="15">
        <v>318484.67</v>
      </c>
      <c r="E21" s="16">
        <v>246380.09</v>
      </c>
      <c r="F21" s="15">
        <f t="shared" si="5"/>
        <v>564864.76</v>
      </c>
      <c r="G21" s="16">
        <v>437892.24</v>
      </c>
      <c r="H21" s="16">
        <v>437892.24</v>
      </c>
      <c r="I21" s="16">
        <f aca="true" t="shared" si="6" ref="I21:I83">F21-G21</f>
        <v>126972.52000000002</v>
      </c>
    </row>
    <row r="22" spans="2:9" ht="12.75">
      <c r="B22" s="13" t="s">
        <v>23</v>
      </c>
      <c r="C22" s="11"/>
      <c r="D22" s="15">
        <v>211204.8</v>
      </c>
      <c r="E22" s="16">
        <v>360370.75</v>
      </c>
      <c r="F22" s="15">
        <f t="shared" si="5"/>
        <v>571575.55</v>
      </c>
      <c r="G22" s="16">
        <v>489322.17</v>
      </c>
      <c r="H22" s="16">
        <v>343858.17</v>
      </c>
      <c r="I22" s="16">
        <f t="shared" si="6"/>
        <v>82253.38000000006</v>
      </c>
    </row>
    <row r="23" spans="2:9" ht="12.75">
      <c r="B23" s="13" t="s">
        <v>24</v>
      </c>
      <c r="C23" s="11"/>
      <c r="D23" s="15">
        <v>8546421.04</v>
      </c>
      <c r="E23" s="16">
        <v>-4002528.88</v>
      </c>
      <c r="F23" s="15">
        <f t="shared" si="5"/>
        <v>4543892.159999999</v>
      </c>
      <c r="G23" s="16">
        <v>3002481.5</v>
      </c>
      <c r="H23" s="16">
        <v>2170652.94</v>
      </c>
      <c r="I23" s="16">
        <f t="shared" si="6"/>
        <v>1541410.6599999992</v>
      </c>
    </row>
    <row r="24" spans="2:9" ht="12.75">
      <c r="B24" s="13" t="s">
        <v>25</v>
      </c>
      <c r="C24" s="11"/>
      <c r="D24" s="15">
        <v>2197096.74</v>
      </c>
      <c r="E24" s="16">
        <v>75367</v>
      </c>
      <c r="F24" s="15">
        <f t="shared" si="5"/>
        <v>2272463.74</v>
      </c>
      <c r="G24" s="16">
        <v>580939.26</v>
      </c>
      <c r="H24" s="16">
        <v>580939.26</v>
      </c>
      <c r="I24" s="16">
        <f t="shared" si="6"/>
        <v>1691524.4800000002</v>
      </c>
    </row>
    <row r="25" spans="2:9" ht="12.75">
      <c r="B25" s="13" t="s">
        <v>26</v>
      </c>
      <c r="C25" s="11"/>
      <c r="D25" s="15">
        <v>35877816.88</v>
      </c>
      <c r="E25" s="16">
        <v>2099900</v>
      </c>
      <c r="F25" s="15">
        <f t="shared" si="5"/>
        <v>37977716.88</v>
      </c>
      <c r="G25" s="16">
        <v>22575578.46</v>
      </c>
      <c r="H25" s="16">
        <v>20760889.42</v>
      </c>
      <c r="I25" s="16">
        <f t="shared" si="6"/>
        <v>15402138.420000002</v>
      </c>
    </row>
    <row r="26" spans="2:9" ht="12.75">
      <c r="B26" s="13" t="s">
        <v>27</v>
      </c>
      <c r="C26" s="11"/>
      <c r="D26" s="15">
        <v>812965.35</v>
      </c>
      <c r="E26" s="16">
        <v>257089.17</v>
      </c>
      <c r="F26" s="15">
        <f t="shared" si="5"/>
        <v>1070054.52</v>
      </c>
      <c r="G26" s="16">
        <v>879633.1</v>
      </c>
      <c r="H26" s="16">
        <v>846078.6</v>
      </c>
      <c r="I26" s="16">
        <f t="shared" si="6"/>
        <v>190421.42000000004</v>
      </c>
    </row>
    <row r="27" spans="2:9" ht="12.75">
      <c r="B27" s="13" t="s">
        <v>28</v>
      </c>
      <c r="C27" s="11"/>
      <c r="D27" s="15">
        <v>168660</v>
      </c>
      <c r="E27" s="16">
        <v>11300</v>
      </c>
      <c r="F27" s="15">
        <f t="shared" si="5"/>
        <v>179960</v>
      </c>
      <c r="G27" s="16">
        <v>76132.61</v>
      </c>
      <c r="H27" s="16">
        <v>63239.21</v>
      </c>
      <c r="I27" s="16">
        <f t="shared" si="6"/>
        <v>103827.39</v>
      </c>
    </row>
    <row r="28" spans="2:9" ht="12.75">
      <c r="B28" s="13" t="s">
        <v>29</v>
      </c>
      <c r="C28" s="11"/>
      <c r="D28" s="15">
        <v>5838902.69</v>
      </c>
      <c r="E28" s="16">
        <v>-1677600.13</v>
      </c>
      <c r="F28" s="15">
        <f t="shared" si="5"/>
        <v>4161302.5600000005</v>
      </c>
      <c r="G28" s="16">
        <v>2361944.3</v>
      </c>
      <c r="H28" s="16">
        <v>2235733.95</v>
      </c>
      <c r="I28" s="16">
        <f t="shared" si="6"/>
        <v>1799358.2600000007</v>
      </c>
    </row>
    <row r="29" spans="2:9" ht="12.75">
      <c r="B29" s="3" t="s">
        <v>30</v>
      </c>
      <c r="C29" s="9"/>
      <c r="D29" s="15">
        <f aca="true" t="shared" si="7" ref="D29:I29">SUM(D30:D38)</f>
        <v>57999619.879999995</v>
      </c>
      <c r="E29" s="15">
        <f t="shared" si="7"/>
        <v>26402603.170000006</v>
      </c>
      <c r="F29" s="15">
        <f t="shared" si="7"/>
        <v>84402223.05</v>
      </c>
      <c r="G29" s="15">
        <f t="shared" si="7"/>
        <v>47109695.62</v>
      </c>
      <c r="H29" s="15">
        <f t="shared" si="7"/>
        <v>46218392.04</v>
      </c>
      <c r="I29" s="15">
        <f t="shared" si="7"/>
        <v>37292527.42999999</v>
      </c>
    </row>
    <row r="30" spans="2:9" ht="12.75">
      <c r="B30" s="13" t="s">
        <v>31</v>
      </c>
      <c r="C30" s="11"/>
      <c r="D30" s="15">
        <v>2862630.2</v>
      </c>
      <c r="E30" s="16">
        <v>-192959.97</v>
      </c>
      <c r="F30" s="15">
        <f aca="true" t="shared" si="8" ref="F30:F38">D30+E30</f>
        <v>2669670.23</v>
      </c>
      <c r="G30" s="16">
        <v>2021231.89</v>
      </c>
      <c r="H30" s="16">
        <v>2021231.89</v>
      </c>
      <c r="I30" s="16">
        <f t="shared" si="6"/>
        <v>648438.3400000001</v>
      </c>
    </row>
    <row r="31" spans="2:9" ht="12.75">
      <c r="B31" s="13" t="s">
        <v>32</v>
      </c>
      <c r="C31" s="11"/>
      <c r="D31" s="15">
        <v>11201633.41</v>
      </c>
      <c r="E31" s="16">
        <v>14943108</v>
      </c>
      <c r="F31" s="15">
        <f t="shared" si="8"/>
        <v>26144741.41</v>
      </c>
      <c r="G31" s="16">
        <v>11411971.14</v>
      </c>
      <c r="H31" s="16">
        <v>10595425.52</v>
      </c>
      <c r="I31" s="16">
        <f t="shared" si="6"/>
        <v>14732770.27</v>
      </c>
    </row>
    <row r="32" spans="2:9" ht="12.75">
      <c r="B32" s="13" t="s">
        <v>33</v>
      </c>
      <c r="C32" s="11"/>
      <c r="D32" s="15">
        <v>10746461.04</v>
      </c>
      <c r="E32" s="16">
        <v>3424446</v>
      </c>
      <c r="F32" s="15">
        <f t="shared" si="8"/>
        <v>14170907.04</v>
      </c>
      <c r="G32" s="16">
        <v>7457042.38</v>
      </c>
      <c r="H32" s="16">
        <v>7457042.38</v>
      </c>
      <c r="I32" s="16">
        <f t="shared" si="6"/>
        <v>6713864.659999999</v>
      </c>
    </row>
    <row r="33" spans="2:9" ht="12.75">
      <c r="B33" s="13" t="s">
        <v>34</v>
      </c>
      <c r="C33" s="11"/>
      <c r="D33" s="15">
        <v>1361001</v>
      </c>
      <c r="E33" s="16">
        <v>5514821.96</v>
      </c>
      <c r="F33" s="15">
        <f t="shared" si="8"/>
        <v>6875822.96</v>
      </c>
      <c r="G33" s="16">
        <v>412778.04</v>
      </c>
      <c r="H33" s="16">
        <v>412778.04</v>
      </c>
      <c r="I33" s="16">
        <f t="shared" si="6"/>
        <v>6463044.92</v>
      </c>
    </row>
    <row r="34" spans="2:9" ht="12.75">
      <c r="B34" s="13" t="s">
        <v>35</v>
      </c>
      <c r="C34" s="11"/>
      <c r="D34" s="15">
        <v>1099677.87</v>
      </c>
      <c r="E34" s="16">
        <v>1755974.21</v>
      </c>
      <c r="F34" s="15">
        <f t="shared" si="8"/>
        <v>2855652.08</v>
      </c>
      <c r="G34" s="16">
        <v>1188513.77</v>
      </c>
      <c r="H34" s="16">
        <v>1188513.77</v>
      </c>
      <c r="I34" s="16">
        <f t="shared" si="6"/>
        <v>1667138.31</v>
      </c>
    </row>
    <row r="35" spans="2:9" ht="12.75">
      <c r="B35" s="13" t="s">
        <v>36</v>
      </c>
      <c r="C35" s="11"/>
      <c r="D35" s="15">
        <v>8406000</v>
      </c>
      <c r="E35" s="16">
        <v>-1084752.83</v>
      </c>
      <c r="F35" s="15">
        <f t="shared" si="8"/>
        <v>7321247.17</v>
      </c>
      <c r="G35" s="16">
        <v>4476908.02</v>
      </c>
      <c r="H35" s="16">
        <v>4442108.02</v>
      </c>
      <c r="I35" s="16">
        <f t="shared" si="6"/>
        <v>2844339.1500000004</v>
      </c>
    </row>
    <row r="36" spans="2:9" ht="12.75">
      <c r="B36" s="13" t="s">
        <v>37</v>
      </c>
      <c r="C36" s="11"/>
      <c r="D36" s="15">
        <v>1886973.44</v>
      </c>
      <c r="E36" s="16">
        <v>-811925</v>
      </c>
      <c r="F36" s="15">
        <f t="shared" si="8"/>
        <v>1075048.44</v>
      </c>
      <c r="G36" s="16">
        <v>733811.06</v>
      </c>
      <c r="H36" s="16">
        <v>733811.06</v>
      </c>
      <c r="I36" s="16">
        <f t="shared" si="6"/>
        <v>341237.3799999999</v>
      </c>
    </row>
    <row r="37" spans="2:9" ht="12.75">
      <c r="B37" s="13" t="s">
        <v>38</v>
      </c>
      <c r="C37" s="11"/>
      <c r="D37" s="15">
        <v>6606871.92</v>
      </c>
      <c r="E37" s="16">
        <v>2496150</v>
      </c>
      <c r="F37" s="15">
        <f t="shared" si="8"/>
        <v>9103021.92</v>
      </c>
      <c r="G37" s="16">
        <v>5740274.99</v>
      </c>
      <c r="H37" s="16">
        <v>5700317.03</v>
      </c>
      <c r="I37" s="16">
        <f t="shared" si="6"/>
        <v>3362746.9299999997</v>
      </c>
    </row>
    <row r="38" spans="2:9" ht="12.75">
      <c r="B38" s="13" t="s">
        <v>39</v>
      </c>
      <c r="C38" s="11"/>
      <c r="D38" s="15">
        <v>13828371</v>
      </c>
      <c r="E38" s="16">
        <v>357740.8</v>
      </c>
      <c r="F38" s="15">
        <f t="shared" si="8"/>
        <v>14186111.8</v>
      </c>
      <c r="G38" s="16">
        <v>13667164.33</v>
      </c>
      <c r="H38" s="16">
        <v>13667164.33</v>
      </c>
      <c r="I38" s="16">
        <f t="shared" si="6"/>
        <v>518947.47000000067</v>
      </c>
    </row>
    <row r="39" spans="2:9" ht="25.5" customHeight="1">
      <c r="B39" s="26" t="s">
        <v>40</v>
      </c>
      <c r="C39" s="27"/>
      <c r="D39" s="15">
        <f aca="true" t="shared" si="9" ref="D39:I39">SUM(D40:D48)</f>
        <v>266962352.92</v>
      </c>
      <c r="E39" s="15">
        <f t="shared" si="9"/>
        <v>-1636010.1600000001</v>
      </c>
      <c r="F39" s="15">
        <f>SUM(F40:F48)</f>
        <v>265326342.76</v>
      </c>
      <c r="G39" s="15">
        <f t="shared" si="9"/>
        <v>161241969.41000003</v>
      </c>
      <c r="H39" s="15">
        <f t="shared" si="9"/>
        <v>160409733.91000003</v>
      </c>
      <c r="I39" s="15">
        <f t="shared" si="9"/>
        <v>104084373.34999998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39500000</v>
      </c>
      <c r="E42" s="16">
        <v>2818644.81</v>
      </c>
      <c r="F42" s="15">
        <f t="shared" si="10"/>
        <v>42318644.81</v>
      </c>
      <c r="G42" s="16">
        <v>25220732.96</v>
      </c>
      <c r="H42" s="16">
        <v>25220732.96</v>
      </c>
      <c r="I42" s="16">
        <f t="shared" si="6"/>
        <v>17097911.85</v>
      </c>
    </row>
    <row r="43" spans="2:9" ht="12.75">
      <c r="B43" s="13" t="s">
        <v>44</v>
      </c>
      <c r="C43" s="11"/>
      <c r="D43" s="15">
        <v>11600001</v>
      </c>
      <c r="E43" s="16">
        <v>-1000000</v>
      </c>
      <c r="F43" s="15">
        <f t="shared" si="10"/>
        <v>10600001</v>
      </c>
      <c r="G43" s="16">
        <v>8500200.52</v>
      </c>
      <c r="H43" s="16">
        <v>8500200.52</v>
      </c>
      <c r="I43" s="16">
        <f t="shared" si="6"/>
        <v>2099800.4800000004</v>
      </c>
    </row>
    <row r="44" spans="2:9" ht="12.75">
      <c r="B44" s="13" t="s">
        <v>45</v>
      </c>
      <c r="C44" s="11"/>
      <c r="D44" s="15">
        <v>215862351.92</v>
      </c>
      <c r="E44" s="16">
        <v>-3454654.97</v>
      </c>
      <c r="F44" s="15">
        <f t="shared" si="10"/>
        <v>212407696.95</v>
      </c>
      <c r="G44" s="16">
        <v>127521035.93</v>
      </c>
      <c r="H44" s="16">
        <v>126688800.43</v>
      </c>
      <c r="I44" s="16">
        <f t="shared" si="6"/>
        <v>84886661.01999998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4853018.779999999</v>
      </c>
      <c r="E49" s="15">
        <f t="shared" si="11"/>
        <v>-470370.68000000005</v>
      </c>
      <c r="F49" s="15">
        <f t="shared" si="11"/>
        <v>4382648.1</v>
      </c>
      <c r="G49" s="15">
        <f t="shared" si="11"/>
        <v>1019221.71</v>
      </c>
      <c r="H49" s="15">
        <f t="shared" si="11"/>
        <v>1019221.71</v>
      </c>
      <c r="I49" s="15">
        <f t="shared" si="11"/>
        <v>3363426.3899999997</v>
      </c>
    </row>
    <row r="50" spans="2:9" ht="12.75">
      <c r="B50" s="13" t="s">
        <v>51</v>
      </c>
      <c r="C50" s="11"/>
      <c r="D50" s="15">
        <v>2884117.78</v>
      </c>
      <c r="E50" s="16">
        <v>-2526000</v>
      </c>
      <c r="F50" s="15">
        <f t="shared" si="10"/>
        <v>358117.7799999998</v>
      </c>
      <c r="G50" s="16">
        <v>91996</v>
      </c>
      <c r="H50" s="16">
        <v>91996</v>
      </c>
      <c r="I50" s="16">
        <f t="shared" si="6"/>
        <v>266121.7799999998</v>
      </c>
    </row>
    <row r="51" spans="2:9" ht="12.75">
      <c r="B51" s="13" t="s">
        <v>52</v>
      </c>
      <c r="C51" s="11"/>
      <c r="D51" s="15">
        <v>747084</v>
      </c>
      <c r="E51" s="16">
        <v>-600000</v>
      </c>
      <c r="F51" s="15">
        <f t="shared" si="10"/>
        <v>147084</v>
      </c>
      <c r="G51" s="16">
        <v>0</v>
      </c>
      <c r="H51" s="16">
        <v>0</v>
      </c>
      <c r="I51" s="16">
        <f t="shared" si="6"/>
        <v>147084</v>
      </c>
    </row>
    <row r="52" spans="2:9" ht="12.75">
      <c r="B52" s="13" t="s">
        <v>53</v>
      </c>
      <c r="C52" s="11"/>
      <c r="D52" s="15">
        <v>1001</v>
      </c>
      <c r="E52" s="16">
        <v>25763</v>
      </c>
      <c r="F52" s="15">
        <f t="shared" si="10"/>
        <v>26764</v>
      </c>
      <c r="G52" s="16">
        <v>0</v>
      </c>
      <c r="H52" s="16">
        <v>0</v>
      </c>
      <c r="I52" s="16">
        <f t="shared" si="6"/>
        <v>26764</v>
      </c>
    </row>
    <row r="53" spans="2:9" ht="12.75">
      <c r="B53" s="13" t="s">
        <v>54</v>
      </c>
      <c r="C53" s="11"/>
      <c r="D53" s="15">
        <v>30002</v>
      </c>
      <c r="E53" s="16">
        <v>2766067.96</v>
      </c>
      <c r="F53" s="15">
        <f t="shared" si="10"/>
        <v>2796069.96</v>
      </c>
      <c r="G53" s="16">
        <v>0</v>
      </c>
      <c r="H53" s="16">
        <v>0</v>
      </c>
      <c r="I53" s="16">
        <f t="shared" si="6"/>
        <v>2796069.96</v>
      </c>
    </row>
    <row r="54" spans="2:9" ht="12.75">
      <c r="B54" s="13" t="s">
        <v>55</v>
      </c>
      <c r="C54" s="11"/>
      <c r="D54" s="15">
        <v>3</v>
      </c>
      <c r="E54" s="16">
        <v>0</v>
      </c>
      <c r="F54" s="15">
        <f t="shared" si="10"/>
        <v>3</v>
      </c>
      <c r="G54" s="16">
        <v>0</v>
      </c>
      <c r="H54" s="16">
        <v>0</v>
      </c>
      <c r="I54" s="16">
        <f t="shared" si="6"/>
        <v>3</v>
      </c>
    </row>
    <row r="55" spans="2:9" ht="12.75">
      <c r="B55" s="13" t="s">
        <v>56</v>
      </c>
      <c r="C55" s="11"/>
      <c r="D55" s="15">
        <v>1136570</v>
      </c>
      <c r="E55" s="16">
        <v>-418153.64</v>
      </c>
      <c r="F55" s="15">
        <f t="shared" si="10"/>
        <v>718416.36</v>
      </c>
      <c r="G55" s="16">
        <v>613274.23</v>
      </c>
      <c r="H55" s="16">
        <v>613274.23</v>
      </c>
      <c r="I55" s="16">
        <f t="shared" si="6"/>
        <v>105142.13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54241</v>
      </c>
      <c r="E58" s="16">
        <v>281952</v>
      </c>
      <c r="F58" s="15">
        <f t="shared" si="10"/>
        <v>336193</v>
      </c>
      <c r="G58" s="16">
        <v>313951.48</v>
      </c>
      <c r="H58" s="16">
        <v>313951.48</v>
      </c>
      <c r="I58" s="16">
        <f t="shared" si="6"/>
        <v>22241.52000000002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44818596.32</v>
      </c>
      <c r="F59" s="15">
        <f>SUM(F60:F62)</f>
        <v>44818596.32</v>
      </c>
      <c r="G59" s="15">
        <f>SUM(G60:G62)</f>
        <v>12920462.51</v>
      </c>
      <c r="H59" s="15">
        <f>SUM(H60:H62)</f>
        <v>12920462.51</v>
      </c>
      <c r="I59" s="16">
        <f t="shared" si="6"/>
        <v>31898133.810000002</v>
      </c>
    </row>
    <row r="60" spans="2:9" ht="12.75">
      <c r="B60" s="13" t="s">
        <v>61</v>
      </c>
      <c r="C60" s="11"/>
      <c r="D60" s="15">
        <v>0</v>
      </c>
      <c r="E60" s="16">
        <v>44818596.32</v>
      </c>
      <c r="F60" s="15">
        <f t="shared" si="10"/>
        <v>44818596.32</v>
      </c>
      <c r="G60" s="16">
        <v>12920462.51</v>
      </c>
      <c r="H60" s="16">
        <v>12920462.51</v>
      </c>
      <c r="I60" s="16">
        <f t="shared" si="6"/>
        <v>31898133.810000002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6000001</v>
      </c>
      <c r="E72" s="15">
        <f>SUM(E73:E75)</f>
        <v>16654162</v>
      </c>
      <c r="F72" s="15">
        <f>SUM(F73:F75)</f>
        <v>22654163</v>
      </c>
      <c r="G72" s="15">
        <f>SUM(G73:G75)</f>
        <v>22654162</v>
      </c>
      <c r="H72" s="15">
        <f>SUM(H73:H75)</f>
        <v>22654162</v>
      </c>
      <c r="I72" s="16">
        <f t="shared" si="6"/>
        <v>1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6000001</v>
      </c>
      <c r="E75" s="16">
        <v>16654162</v>
      </c>
      <c r="F75" s="15">
        <f t="shared" si="10"/>
        <v>22654163</v>
      </c>
      <c r="G75" s="16">
        <v>22654162</v>
      </c>
      <c r="H75" s="16">
        <v>22654162</v>
      </c>
      <c r="I75" s="16">
        <f t="shared" si="6"/>
        <v>1</v>
      </c>
    </row>
    <row r="76" spans="2:9" ht="12.75">
      <c r="B76" s="3" t="s">
        <v>77</v>
      </c>
      <c r="C76" s="9"/>
      <c r="D76" s="15">
        <f>SUM(D77:D83)</f>
        <v>33079001</v>
      </c>
      <c r="E76" s="15">
        <f>SUM(E77:E83)</f>
        <v>435870.5</v>
      </c>
      <c r="F76" s="15">
        <f>SUM(F77:F83)</f>
        <v>33514871.5</v>
      </c>
      <c r="G76" s="15">
        <f>SUM(G77:G83)</f>
        <v>31535711.26</v>
      </c>
      <c r="H76" s="15">
        <f>SUM(H77:H83)</f>
        <v>31535711.26</v>
      </c>
      <c r="I76" s="16">
        <f t="shared" si="6"/>
        <v>1979160.2399999984</v>
      </c>
    </row>
    <row r="77" spans="2:9" ht="12.75">
      <c r="B77" s="13" t="s">
        <v>78</v>
      </c>
      <c r="C77" s="11"/>
      <c r="D77" s="15">
        <v>7555000</v>
      </c>
      <c r="E77" s="16">
        <v>-4158.47</v>
      </c>
      <c r="F77" s="15">
        <f t="shared" si="10"/>
        <v>7550841.53</v>
      </c>
      <c r="G77" s="16">
        <v>5575841.53</v>
      </c>
      <c r="H77" s="16">
        <v>5575841.53</v>
      </c>
      <c r="I77" s="16">
        <f t="shared" si="6"/>
        <v>1975000</v>
      </c>
    </row>
    <row r="78" spans="2:9" ht="12.75">
      <c r="B78" s="13" t="s">
        <v>79</v>
      </c>
      <c r="C78" s="11"/>
      <c r="D78" s="15">
        <v>25524000</v>
      </c>
      <c r="E78" s="16">
        <v>440028.97</v>
      </c>
      <c r="F78" s="15">
        <f t="shared" si="10"/>
        <v>25964028.97</v>
      </c>
      <c r="G78" s="16">
        <v>25959869.73</v>
      </c>
      <c r="H78" s="16">
        <v>25959869.73</v>
      </c>
      <c r="I78" s="16">
        <f t="shared" si="6"/>
        <v>4159.239999998361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>
        <v>1</v>
      </c>
      <c r="E81" s="16">
        <v>0</v>
      </c>
      <c r="F81" s="15">
        <f t="shared" si="10"/>
        <v>1</v>
      </c>
      <c r="G81" s="16">
        <v>0</v>
      </c>
      <c r="H81" s="16">
        <v>0</v>
      </c>
      <c r="I81" s="16">
        <f t="shared" si="6"/>
        <v>1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412123237.5</v>
      </c>
      <c r="E85" s="21">
        <f>E86+E104+E94+E114+E124+E134+E138+E147+E151</f>
        <v>6872687.789999999</v>
      </c>
      <c r="F85" s="21">
        <f t="shared" si="12"/>
        <v>418995925.28999996</v>
      </c>
      <c r="G85" s="21">
        <f>G86+G104+G94+G114+G124+G134+G138+G147+G151</f>
        <v>236787025.59</v>
      </c>
      <c r="H85" s="21">
        <f>H86+H104+H94+H114+H124+H134+H138+H147+H151</f>
        <v>233278913.52</v>
      </c>
      <c r="I85" s="21">
        <f t="shared" si="12"/>
        <v>182208899.70000002</v>
      </c>
    </row>
    <row r="86" spans="2:9" ht="12.75">
      <c r="B86" s="3" t="s">
        <v>12</v>
      </c>
      <c r="C86" s="9"/>
      <c r="D86" s="15">
        <f>SUM(D87:D93)</f>
        <v>94145373.73</v>
      </c>
      <c r="E86" s="15">
        <f>SUM(E87:E93)</f>
        <v>376800</v>
      </c>
      <c r="F86" s="15">
        <f>SUM(F87:F93)</f>
        <v>94522173.73</v>
      </c>
      <c r="G86" s="15">
        <f>SUM(G87:G93)</f>
        <v>54879809.38</v>
      </c>
      <c r="H86" s="15">
        <f>SUM(H87:H93)</f>
        <v>54879809.38</v>
      </c>
      <c r="I86" s="16">
        <f aca="true" t="shared" si="13" ref="I86:I149">F86-G86</f>
        <v>39642364.35</v>
      </c>
    </row>
    <row r="87" spans="2:9" ht="12.75">
      <c r="B87" s="13" t="s">
        <v>13</v>
      </c>
      <c r="C87" s="11"/>
      <c r="D87" s="15">
        <v>74639529.36</v>
      </c>
      <c r="E87" s="16">
        <v>0</v>
      </c>
      <c r="F87" s="15">
        <f aca="true" t="shared" si="14" ref="F87:F103">D87+E87</f>
        <v>74639529.36</v>
      </c>
      <c r="G87" s="16">
        <v>50535191.89</v>
      </c>
      <c r="H87" s="16">
        <v>50535191.89</v>
      </c>
      <c r="I87" s="16">
        <f t="shared" si="13"/>
        <v>24104337.47</v>
      </c>
    </row>
    <row r="88" spans="2:9" ht="12.75">
      <c r="B88" s="13" t="s">
        <v>14</v>
      </c>
      <c r="C88" s="11"/>
      <c r="D88" s="15">
        <v>0</v>
      </c>
      <c r="E88" s="16">
        <v>376800</v>
      </c>
      <c r="F88" s="15">
        <f t="shared" si="14"/>
        <v>376800</v>
      </c>
      <c r="G88" s="16">
        <v>282600</v>
      </c>
      <c r="H88" s="16">
        <v>282600</v>
      </c>
      <c r="I88" s="16">
        <f t="shared" si="13"/>
        <v>94200</v>
      </c>
    </row>
    <row r="89" spans="2:9" ht="12.75">
      <c r="B89" s="13" t="s">
        <v>15</v>
      </c>
      <c r="C89" s="11"/>
      <c r="D89" s="15">
        <v>18405844.37</v>
      </c>
      <c r="E89" s="16">
        <v>0</v>
      </c>
      <c r="F89" s="15">
        <f t="shared" si="14"/>
        <v>18405844.37</v>
      </c>
      <c r="G89" s="16">
        <v>3726854.72</v>
      </c>
      <c r="H89" s="16">
        <v>3726854.72</v>
      </c>
      <c r="I89" s="16">
        <f t="shared" si="13"/>
        <v>14678989.65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1100000</v>
      </c>
      <c r="E91" s="16">
        <v>0</v>
      </c>
      <c r="F91" s="15">
        <f t="shared" si="14"/>
        <v>1100000</v>
      </c>
      <c r="G91" s="16">
        <v>335162.77</v>
      </c>
      <c r="H91" s="16">
        <v>335162.77</v>
      </c>
      <c r="I91" s="16">
        <f t="shared" si="13"/>
        <v>764837.23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21521849</v>
      </c>
      <c r="E94" s="15">
        <f>SUM(E95:E103)</f>
        <v>10808550.680000002</v>
      </c>
      <c r="F94" s="15">
        <f>SUM(F95:F103)</f>
        <v>32330399.68</v>
      </c>
      <c r="G94" s="15">
        <f>SUM(G95:G103)</f>
        <v>16467326.440000001</v>
      </c>
      <c r="H94" s="15">
        <f>SUM(H95:H103)</f>
        <v>14023640.97</v>
      </c>
      <c r="I94" s="16">
        <f t="shared" si="13"/>
        <v>15863073.239999998</v>
      </c>
    </row>
    <row r="95" spans="2:9" ht="12.75">
      <c r="B95" s="13" t="s">
        <v>21</v>
      </c>
      <c r="C95" s="11"/>
      <c r="D95" s="15">
        <v>230000</v>
      </c>
      <c r="E95" s="16">
        <v>-163928.71</v>
      </c>
      <c r="F95" s="15">
        <f t="shared" si="14"/>
        <v>66071.29000000001</v>
      </c>
      <c r="G95" s="16">
        <v>17205.91</v>
      </c>
      <c r="H95" s="16">
        <v>17205.91</v>
      </c>
      <c r="I95" s="16">
        <f t="shared" si="13"/>
        <v>48865.380000000005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30131.12</v>
      </c>
      <c r="F97" s="15">
        <f t="shared" si="14"/>
        <v>30131.12</v>
      </c>
      <c r="G97" s="16">
        <v>1131.12</v>
      </c>
      <c r="H97" s="16">
        <v>1131.12</v>
      </c>
      <c r="I97" s="16">
        <f t="shared" si="13"/>
        <v>29000</v>
      </c>
    </row>
    <row r="98" spans="2:9" ht="12.75">
      <c r="B98" s="13" t="s">
        <v>24</v>
      </c>
      <c r="C98" s="11"/>
      <c r="D98" s="15">
        <v>1301000</v>
      </c>
      <c r="E98" s="16">
        <v>2301654.28</v>
      </c>
      <c r="F98" s="15">
        <f t="shared" si="14"/>
        <v>3602654.28</v>
      </c>
      <c r="G98" s="16">
        <v>1970994.91</v>
      </c>
      <c r="H98" s="16">
        <v>1970994.91</v>
      </c>
      <c r="I98" s="16">
        <f t="shared" si="13"/>
        <v>1631659.3699999999</v>
      </c>
    </row>
    <row r="99" spans="2:9" ht="12.75">
      <c r="B99" s="13" t="s">
        <v>25</v>
      </c>
      <c r="C99" s="11"/>
      <c r="D99" s="15">
        <v>5000</v>
      </c>
      <c r="E99" s="16">
        <v>126013.2</v>
      </c>
      <c r="F99" s="15">
        <f t="shared" si="14"/>
        <v>131013.2</v>
      </c>
      <c r="G99" s="16">
        <v>131013.2</v>
      </c>
      <c r="H99" s="16">
        <v>131013.2</v>
      </c>
      <c r="I99" s="16">
        <f t="shared" si="13"/>
        <v>0</v>
      </c>
    </row>
    <row r="100" spans="2:9" ht="12.75">
      <c r="B100" s="13" t="s">
        <v>26</v>
      </c>
      <c r="C100" s="11"/>
      <c r="D100" s="15">
        <v>18453349</v>
      </c>
      <c r="E100" s="16">
        <v>109200</v>
      </c>
      <c r="F100" s="15">
        <f t="shared" si="14"/>
        <v>18562549</v>
      </c>
      <c r="G100" s="16">
        <v>12346558.64</v>
      </c>
      <c r="H100" s="16">
        <v>9902873.17</v>
      </c>
      <c r="I100" s="16">
        <f t="shared" si="13"/>
        <v>6215990.359999999</v>
      </c>
    </row>
    <row r="101" spans="2:9" ht="12.75">
      <c r="B101" s="13" t="s">
        <v>27</v>
      </c>
      <c r="C101" s="11"/>
      <c r="D101" s="15">
        <v>1200000</v>
      </c>
      <c r="E101" s="16">
        <v>4630060.9</v>
      </c>
      <c r="F101" s="15">
        <f t="shared" si="14"/>
        <v>5830060.9</v>
      </c>
      <c r="G101" s="16">
        <v>239556.54</v>
      </c>
      <c r="H101" s="16">
        <v>239556.54</v>
      </c>
      <c r="I101" s="16">
        <f t="shared" si="13"/>
        <v>5590504.36</v>
      </c>
    </row>
    <row r="102" spans="2:9" ht="12.75">
      <c r="B102" s="13" t="s">
        <v>28</v>
      </c>
      <c r="C102" s="11"/>
      <c r="D102" s="15">
        <v>90000</v>
      </c>
      <c r="E102" s="16">
        <v>3079087.5</v>
      </c>
      <c r="F102" s="15">
        <f t="shared" si="14"/>
        <v>3169087.5</v>
      </c>
      <c r="G102" s="16">
        <v>1033162.73</v>
      </c>
      <c r="H102" s="16">
        <v>1033162.73</v>
      </c>
      <c r="I102" s="16">
        <f t="shared" si="13"/>
        <v>2135924.77</v>
      </c>
    </row>
    <row r="103" spans="2:9" ht="12.75">
      <c r="B103" s="13" t="s">
        <v>29</v>
      </c>
      <c r="C103" s="11"/>
      <c r="D103" s="15">
        <v>242500</v>
      </c>
      <c r="E103" s="16">
        <v>696332.39</v>
      </c>
      <c r="F103" s="15">
        <f t="shared" si="14"/>
        <v>938832.39</v>
      </c>
      <c r="G103" s="16">
        <v>727703.39</v>
      </c>
      <c r="H103" s="16">
        <v>727703.39</v>
      </c>
      <c r="I103" s="16">
        <f t="shared" si="13"/>
        <v>211129</v>
      </c>
    </row>
    <row r="104" spans="2:9" ht="12.75">
      <c r="B104" s="3" t="s">
        <v>30</v>
      </c>
      <c r="C104" s="9"/>
      <c r="D104" s="15">
        <f>SUM(D105:D113)</f>
        <v>57805955.3</v>
      </c>
      <c r="E104" s="15">
        <f>SUM(E105:E113)</f>
        <v>-5171982.5</v>
      </c>
      <c r="F104" s="15">
        <f>SUM(F105:F113)</f>
        <v>52633972.8</v>
      </c>
      <c r="G104" s="15">
        <f>SUM(G105:G113)</f>
        <v>36172664.5</v>
      </c>
      <c r="H104" s="15">
        <f>SUM(H105:H113)</f>
        <v>36172664.5</v>
      </c>
      <c r="I104" s="16">
        <f t="shared" si="13"/>
        <v>16461308.299999997</v>
      </c>
    </row>
    <row r="105" spans="2:9" ht="12.75">
      <c r="B105" s="13" t="s">
        <v>31</v>
      </c>
      <c r="C105" s="11"/>
      <c r="D105" s="15">
        <v>41690190</v>
      </c>
      <c r="E105" s="16">
        <v>42052.76</v>
      </c>
      <c r="F105" s="16">
        <f>D105+E105</f>
        <v>41732242.76</v>
      </c>
      <c r="G105" s="16">
        <v>28149041.94</v>
      </c>
      <c r="H105" s="16">
        <v>28149041.94</v>
      </c>
      <c r="I105" s="16">
        <f t="shared" si="13"/>
        <v>13583200.819999997</v>
      </c>
    </row>
    <row r="106" spans="2:9" ht="12.75">
      <c r="B106" s="13" t="s">
        <v>32</v>
      </c>
      <c r="C106" s="11"/>
      <c r="D106" s="15">
        <v>0</v>
      </c>
      <c r="E106" s="16">
        <v>20000</v>
      </c>
      <c r="F106" s="16">
        <f aca="true" t="shared" si="15" ref="F106:F113">D106+E106</f>
        <v>20000</v>
      </c>
      <c r="G106" s="16">
        <v>0</v>
      </c>
      <c r="H106" s="16">
        <v>0</v>
      </c>
      <c r="I106" s="16">
        <f t="shared" si="13"/>
        <v>20000</v>
      </c>
    </row>
    <row r="107" spans="2:9" ht="12.75">
      <c r="B107" s="13" t="s">
        <v>33</v>
      </c>
      <c r="C107" s="11"/>
      <c r="D107" s="15">
        <v>3380765.3</v>
      </c>
      <c r="E107" s="16">
        <v>-822172.06</v>
      </c>
      <c r="F107" s="16">
        <f t="shared" si="15"/>
        <v>2558593.2399999998</v>
      </c>
      <c r="G107" s="16">
        <v>599658.62</v>
      </c>
      <c r="H107" s="16">
        <v>599658.62</v>
      </c>
      <c r="I107" s="16">
        <f t="shared" si="13"/>
        <v>1958934.6199999996</v>
      </c>
    </row>
    <row r="108" spans="2:9" ht="12.75">
      <c r="B108" s="13" t="s">
        <v>34</v>
      </c>
      <c r="C108" s="11"/>
      <c r="D108" s="15">
        <v>0</v>
      </c>
      <c r="E108" s="16">
        <v>206457.84</v>
      </c>
      <c r="F108" s="16">
        <f t="shared" si="15"/>
        <v>206457.84</v>
      </c>
      <c r="G108" s="16">
        <v>0</v>
      </c>
      <c r="H108" s="16">
        <v>0</v>
      </c>
      <c r="I108" s="16">
        <f t="shared" si="13"/>
        <v>206457.84</v>
      </c>
    </row>
    <row r="109" spans="2:9" ht="12.75">
      <c r="B109" s="13" t="s">
        <v>35</v>
      </c>
      <c r="C109" s="11"/>
      <c r="D109" s="15">
        <v>1200000</v>
      </c>
      <c r="E109" s="16">
        <v>-110029.2</v>
      </c>
      <c r="F109" s="16">
        <f t="shared" si="15"/>
        <v>1089970.8</v>
      </c>
      <c r="G109" s="16">
        <v>654552.94</v>
      </c>
      <c r="H109" s="16">
        <v>654552.94</v>
      </c>
      <c r="I109" s="16">
        <f t="shared" si="13"/>
        <v>435417.8600000001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0</v>
      </c>
      <c r="E111" s="16">
        <v>53480</v>
      </c>
      <c r="F111" s="16">
        <f t="shared" si="15"/>
        <v>53480</v>
      </c>
      <c r="G111" s="16">
        <v>0</v>
      </c>
      <c r="H111" s="16">
        <v>0</v>
      </c>
      <c r="I111" s="16">
        <f t="shared" si="13"/>
        <v>53480</v>
      </c>
    </row>
    <row r="112" spans="2:9" ht="12.75">
      <c r="B112" s="13" t="s">
        <v>38</v>
      </c>
      <c r="C112" s="11"/>
      <c r="D112" s="15">
        <v>0</v>
      </c>
      <c r="E112" s="16">
        <v>5000</v>
      </c>
      <c r="F112" s="16">
        <f t="shared" si="15"/>
        <v>5000</v>
      </c>
      <c r="G112" s="16">
        <v>0</v>
      </c>
      <c r="H112" s="16">
        <v>0</v>
      </c>
      <c r="I112" s="16">
        <f t="shared" si="13"/>
        <v>5000</v>
      </c>
    </row>
    <row r="113" spans="2:9" ht="12.75">
      <c r="B113" s="13" t="s">
        <v>39</v>
      </c>
      <c r="C113" s="11"/>
      <c r="D113" s="15">
        <v>11535000</v>
      </c>
      <c r="E113" s="16">
        <v>-4566771.84</v>
      </c>
      <c r="F113" s="16">
        <f t="shared" si="15"/>
        <v>6968228.16</v>
      </c>
      <c r="G113" s="16">
        <v>6769411</v>
      </c>
      <c r="H113" s="16">
        <v>6769411</v>
      </c>
      <c r="I113" s="16">
        <f t="shared" si="13"/>
        <v>198817.16000000015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9118648.09</v>
      </c>
      <c r="E124" s="15">
        <f>SUM(E125:E133)</f>
        <v>2473537.17</v>
      </c>
      <c r="F124" s="15">
        <f>SUM(F125:F133)</f>
        <v>11592185.26</v>
      </c>
      <c r="G124" s="15">
        <f>SUM(G125:G133)</f>
        <v>4232535.2</v>
      </c>
      <c r="H124" s="15">
        <f>SUM(H125:H133)</f>
        <v>4232535.2</v>
      </c>
      <c r="I124" s="16">
        <f t="shared" si="13"/>
        <v>7359650.06</v>
      </c>
    </row>
    <row r="125" spans="2:9" ht="12.75">
      <c r="B125" s="13" t="s">
        <v>51</v>
      </c>
      <c r="C125" s="11"/>
      <c r="D125" s="15">
        <v>80001</v>
      </c>
      <c r="E125" s="16">
        <v>2233937.17</v>
      </c>
      <c r="F125" s="16">
        <f>D125+E125</f>
        <v>2313938.17</v>
      </c>
      <c r="G125" s="16">
        <v>18635</v>
      </c>
      <c r="H125" s="16">
        <v>18635</v>
      </c>
      <c r="I125" s="16">
        <f t="shared" si="13"/>
        <v>2295303.17</v>
      </c>
    </row>
    <row r="126" spans="2:9" ht="12.75">
      <c r="B126" s="13" t="s">
        <v>52</v>
      </c>
      <c r="C126" s="11"/>
      <c r="D126" s="15">
        <v>0</v>
      </c>
      <c r="E126" s="16">
        <v>31600</v>
      </c>
      <c r="F126" s="16">
        <f aca="true" t="shared" si="17" ref="F126:F133">D126+E126</f>
        <v>31600</v>
      </c>
      <c r="G126" s="16">
        <v>0</v>
      </c>
      <c r="H126" s="16">
        <v>0</v>
      </c>
      <c r="I126" s="16">
        <f t="shared" si="13"/>
        <v>31600</v>
      </c>
    </row>
    <row r="127" spans="2:9" ht="12.75">
      <c r="B127" s="13" t="s">
        <v>53</v>
      </c>
      <c r="C127" s="11"/>
      <c r="D127" s="15">
        <v>0</v>
      </c>
      <c r="E127" s="16">
        <v>100000</v>
      </c>
      <c r="F127" s="16">
        <f t="shared" si="17"/>
        <v>100000</v>
      </c>
      <c r="G127" s="16">
        <v>0</v>
      </c>
      <c r="H127" s="16">
        <v>0</v>
      </c>
      <c r="I127" s="16">
        <f t="shared" si="13"/>
        <v>100000</v>
      </c>
    </row>
    <row r="128" spans="2:9" ht="12.75">
      <c r="B128" s="13" t="s">
        <v>54</v>
      </c>
      <c r="C128" s="11"/>
      <c r="D128" s="15">
        <v>7728645.09</v>
      </c>
      <c r="E128" s="16">
        <v>78000</v>
      </c>
      <c r="F128" s="16">
        <f t="shared" si="17"/>
        <v>7806645.09</v>
      </c>
      <c r="G128" s="16">
        <v>4213900.2</v>
      </c>
      <c r="H128" s="16">
        <v>4213900.2</v>
      </c>
      <c r="I128" s="16">
        <f t="shared" si="13"/>
        <v>3592744.8899999997</v>
      </c>
    </row>
    <row r="129" spans="2:9" ht="12.75">
      <c r="B129" s="13" t="s">
        <v>55</v>
      </c>
      <c r="C129" s="11"/>
      <c r="D129" s="15">
        <v>2</v>
      </c>
      <c r="E129" s="16">
        <v>0</v>
      </c>
      <c r="F129" s="16">
        <f t="shared" si="17"/>
        <v>2</v>
      </c>
      <c r="G129" s="16">
        <v>0</v>
      </c>
      <c r="H129" s="16">
        <v>0</v>
      </c>
      <c r="I129" s="16">
        <f t="shared" si="13"/>
        <v>2</v>
      </c>
    </row>
    <row r="130" spans="2:9" ht="12.75">
      <c r="B130" s="13" t="s">
        <v>56</v>
      </c>
      <c r="C130" s="11"/>
      <c r="D130" s="15">
        <v>1310000</v>
      </c>
      <c r="E130" s="16">
        <v>30000</v>
      </c>
      <c r="F130" s="16">
        <f t="shared" si="17"/>
        <v>1340000</v>
      </c>
      <c r="G130" s="16">
        <v>0</v>
      </c>
      <c r="H130" s="16">
        <v>0</v>
      </c>
      <c r="I130" s="16">
        <f t="shared" si="13"/>
        <v>1340000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51381496.54</v>
      </c>
      <c r="E134" s="15">
        <f>SUM(E135:E137)</f>
        <v>38556567.51</v>
      </c>
      <c r="F134" s="15">
        <f>SUM(F135:F137)</f>
        <v>89938064.05000001</v>
      </c>
      <c r="G134" s="15">
        <f>SUM(G135:G137)</f>
        <v>37089492.3</v>
      </c>
      <c r="H134" s="15">
        <f>SUM(H135:H137)</f>
        <v>36025065.7</v>
      </c>
      <c r="I134" s="16">
        <f t="shared" si="13"/>
        <v>52848571.750000015</v>
      </c>
    </row>
    <row r="135" spans="2:9" ht="12.75">
      <c r="B135" s="13" t="s">
        <v>61</v>
      </c>
      <c r="C135" s="11"/>
      <c r="D135" s="15">
        <v>49607653.01</v>
      </c>
      <c r="E135" s="16">
        <v>39044436.64</v>
      </c>
      <c r="F135" s="16">
        <f>D135+E135</f>
        <v>88652089.65</v>
      </c>
      <c r="G135" s="16">
        <v>37089492.3</v>
      </c>
      <c r="H135" s="16">
        <v>36025065.7</v>
      </c>
      <c r="I135" s="16">
        <f t="shared" si="13"/>
        <v>51562597.35000001</v>
      </c>
    </row>
    <row r="136" spans="2:9" ht="12.75">
      <c r="B136" s="13" t="s">
        <v>62</v>
      </c>
      <c r="C136" s="11"/>
      <c r="D136" s="15">
        <v>1773843.53</v>
      </c>
      <c r="E136" s="16">
        <v>-487869.13</v>
      </c>
      <c r="F136" s="16">
        <f>D136+E136</f>
        <v>1285974.4</v>
      </c>
      <c r="G136" s="16">
        <v>0</v>
      </c>
      <c r="H136" s="16">
        <v>0</v>
      </c>
      <c r="I136" s="16">
        <f t="shared" si="13"/>
        <v>1285974.4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64649914.84</v>
      </c>
      <c r="E147" s="15">
        <f>SUM(E148:E150)</f>
        <v>-30311389.03</v>
      </c>
      <c r="F147" s="15">
        <f>SUM(F148:F150)</f>
        <v>34338525.81</v>
      </c>
      <c r="G147" s="15">
        <f>SUM(G148:G150)</f>
        <v>13422123.93</v>
      </c>
      <c r="H147" s="15">
        <f>SUM(H148:H150)</f>
        <v>13422123.93</v>
      </c>
      <c r="I147" s="16">
        <f t="shared" si="13"/>
        <v>20916401.880000003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64649914.84</v>
      </c>
      <c r="E150" s="16">
        <v>-30311389.03</v>
      </c>
      <c r="F150" s="16">
        <f>D150+E150</f>
        <v>34338525.81</v>
      </c>
      <c r="G150" s="16">
        <v>13422123.93</v>
      </c>
      <c r="H150" s="16">
        <v>13422123.93</v>
      </c>
      <c r="I150" s="16">
        <f aca="true" t="shared" si="19" ref="I150:I158">F150-G150</f>
        <v>20916401.880000003</v>
      </c>
    </row>
    <row r="151" spans="2:9" ht="12.75">
      <c r="B151" s="3" t="s">
        <v>77</v>
      </c>
      <c r="C151" s="9"/>
      <c r="D151" s="15">
        <f>SUM(D152:D158)</f>
        <v>113500000</v>
      </c>
      <c r="E151" s="15">
        <f>SUM(E152:E158)</f>
        <v>-9859396.04</v>
      </c>
      <c r="F151" s="15">
        <f>SUM(F152:F158)</f>
        <v>103640603.96000001</v>
      </c>
      <c r="G151" s="15">
        <f>SUM(G152:G158)</f>
        <v>74523073.84</v>
      </c>
      <c r="H151" s="15">
        <f>SUM(H152:H158)</f>
        <v>74523073.84</v>
      </c>
      <c r="I151" s="16">
        <f t="shared" si="19"/>
        <v>29117530.120000005</v>
      </c>
    </row>
    <row r="152" spans="2:9" ht="12.75">
      <c r="B152" s="13" t="s">
        <v>78</v>
      </c>
      <c r="C152" s="11"/>
      <c r="D152" s="15">
        <v>111500000</v>
      </c>
      <c r="E152" s="16">
        <v>-10020023.94</v>
      </c>
      <c r="F152" s="16">
        <f>D152+E152</f>
        <v>101479976.06</v>
      </c>
      <c r="G152" s="16">
        <v>72571708.51</v>
      </c>
      <c r="H152" s="16">
        <v>72571708.51</v>
      </c>
      <c r="I152" s="16">
        <f t="shared" si="19"/>
        <v>28908267.549999997</v>
      </c>
    </row>
    <row r="153" spans="2:9" ht="12.75">
      <c r="B153" s="13" t="s">
        <v>79</v>
      </c>
      <c r="C153" s="11"/>
      <c r="D153" s="15">
        <v>2000000</v>
      </c>
      <c r="E153" s="16">
        <v>160627.9</v>
      </c>
      <c r="F153" s="16">
        <f aca="true" t="shared" si="20" ref="F153:F158">D153+E153</f>
        <v>2160627.9</v>
      </c>
      <c r="G153" s="16">
        <v>1951365.33</v>
      </c>
      <c r="H153" s="16">
        <v>1951365.33</v>
      </c>
      <c r="I153" s="16">
        <f t="shared" si="19"/>
        <v>209262.56999999983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1554647587.98</v>
      </c>
      <c r="E160" s="14">
        <f t="shared" si="21"/>
        <v>89670979.99000001</v>
      </c>
      <c r="F160" s="14">
        <f t="shared" si="21"/>
        <v>1644318567.9699998</v>
      </c>
      <c r="G160" s="14">
        <f t="shared" si="21"/>
        <v>986942904.1100001</v>
      </c>
      <c r="H160" s="14">
        <f t="shared" si="21"/>
        <v>977176171.6400001</v>
      </c>
      <c r="I160" s="14">
        <f t="shared" si="21"/>
        <v>657375663.86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2016-12-20T19:53:14Z</cp:lastPrinted>
  <dcterms:created xsi:type="dcterms:W3CDTF">2016-10-11T20:25:15Z</dcterms:created>
  <dcterms:modified xsi:type="dcterms:W3CDTF">2022-10-17T18:13:27Z</dcterms:modified>
  <cp:category/>
  <cp:version/>
  <cp:contentType/>
  <cp:contentStatus/>
</cp:coreProperties>
</file>