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<sst xmlns="http://schemas.openxmlformats.org/spreadsheetml/2006/main" count="163" uniqueCount="90">
  <si>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</si>
  <si>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</si>
  <si>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</si>
  <si>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</si>
  <si>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</si>
  <si>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</si>
  <si>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</si>
  <si>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</si>
  <si>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</si>
  <si>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</si>
  <si>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</si>
  <si>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</si>
  <si>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</si>
  <si>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</si>
  <si>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</si>
  <si>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</si>
  <si>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</si>
  <si>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</si>
  <si>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</si>
  <si>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</si>
  <si>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</si>
  <si>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</si>
  <si>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</si>
  <si>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</si>
  <si>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</si>
  <si>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</si>
  <si>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</si>
  <si>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</si>
  <si>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</si>
  <si>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</si>
  <si>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</si>
  <si>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</si>
  <si>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</si>
  <si>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</si>
  <si>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</si>
  <si>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</si>
  <si>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</si>
  <si>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</si>
  <si>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</si>
  <si>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</si>
  <si>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</si>
  <si>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</si>
  <si>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</si>
  <si>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</si>
  <si>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</si>
  <si>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</si>
  <si>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</si>
  <si>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</si>
  <si>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</si>
  <si>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</si>
  <si>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</si>
  <si>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</si>
  <si>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</si>
  <si>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</si>
  <si>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</si>
  <si>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</si>
  <si>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</si>
  <si>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</si>
  <si>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</si>
  <si>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</si>
  <si>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</si>
  <si>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</si>
  <si>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</si>
  <si>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</si>
  <si>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</si>
  <si>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</si>
  <si>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</si>
  <si>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</si>
  <si>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</si>
  <si>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</si>
  <si>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</si>
  <si>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</si>
  <si>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</si>
  <si>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</si>
  <si>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</si>
  <si>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</si>
  <si>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</si>
  <si>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</si>
  <si>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</si>
  <si>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</si>
  <si>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</si>
  <si>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</si>
  <si>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</si>
  <si>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</si>
  <si>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</si>
  <si>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</si>
  <si>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</si>
  <si>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TEPIC NAYARIT (a)</t>
  </si>
  <si>
    <t>Del 1 de Enero al 30 de Junio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</si>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</sst>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981075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1450"/>
          <a:ext cx="1714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2.75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3.5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1224603072.46</v>
      </c>
      <c r="E10" s="14">
        <f t="shared" si="0"/>
        <v>137398305.29</v>
      </c>
      <c r="F10" s="14">
        <f t="shared" si="0"/>
        <v>1362001377.75</v>
      </c>
      <c r="G10" s="14">
        <f t="shared" si="0"/>
        <v>551472392.18</v>
      </c>
      <c r="H10" s="14">
        <f t="shared" si="0"/>
        <v>538550318.98</v>
      </c>
      <c r="I10" s="14">
        <f t="shared" si="0"/>
        <v>810528985.5700002</v>
      </c>
    </row>
    <row r="11" spans="2:9" ht="12.75">
      <c r="B11" s="3" t="s">
        <v>12</v>
      </c>
      <c r="C11" s="9"/>
      <c r="D11" s="15">
        <f aca="true" t="shared" si="1" ref="D11:I11">SUM(D12:D18)</f>
        <v>733677991.2900001</v>
      </c>
      <c r="E11" s="15">
        <f t="shared" si="1"/>
        <v>17453743.95</v>
      </c>
      <c r="F11" s="15">
        <f t="shared" si="1"/>
        <v>751131735.24</v>
      </c>
      <c r="G11" s="15">
        <f t="shared" si="1"/>
        <v>304887210.57</v>
      </c>
      <c r="H11" s="15">
        <f t="shared" si="1"/>
        <v>299782662.96000004</v>
      </c>
      <c r="I11" s="15">
        <f t="shared" si="1"/>
        <v>446244524.6700001</v>
      </c>
    </row>
    <row r="12" spans="2:9" ht="12.75">
      <c r="B12" s="13" t="s">
        <v>13</v>
      </c>
      <c r="C12" s="11"/>
      <c r="D12" s="15">
        <v>299066751.3</v>
      </c>
      <c r="E12" s="16">
        <v>11770242.11</v>
      </c>
      <c r="F12" s="16">
        <f>D12+E12</f>
        <v>310836993.41</v>
      </c>
      <c r="G12" s="16">
        <v>136315212.48</v>
      </c>
      <c r="H12" s="16">
        <v>136169786.08</v>
      </c>
      <c r="I12" s="16">
        <f>F12-G12</f>
        <v>174521780.93000004</v>
      </c>
    </row>
    <row r="13" spans="2:9" ht="12.75">
      <c r="B13" s="13" t="s">
        <v>14</v>
      </c>
      <c r="C13" s="11"/>
      <c r="D13" s="15">
        <v>33385495.28</v>
      </c>
      <c r="E13" s="16">
        <v>12781710.44</v>
      </c>
      <c r="F13" s="16">
        <f aca="true" t="shared" si="2" ref="F13:F18">D13+E13</f>
        <v>46167205.72</v>
      </c>
      <c r="G13" s="16">
        <v>19723738.06</v>
      </c>
      <c r="H13" s="16">
        <v>19723738.06</v>
      </c>
      <c r="I13" s="16">
        <f aca="true" t="shared" si="3" ref="I13:I18">F13-G13</f>
        <v>26443467.66</v>
      </c>
    </row>
    <row r="14" spans="2:9" ht="12.75">
      <c r="B14" s="13" t="s">
        <v>15</v>
      </c>
      <c r="C14" s="11"/>
      <c r="D14" s="15">
        <v>150732805.05</v>
      </c>
      <c r="E14" s="16">
        <v>223773.87</v>
      </c>
      <c r="F14" s="16">
        <f t="shared" si="2"/>
        <v>150956578.92000002</v>
      </c>
      <c r="G14" s="16">
        <v>34011600.44</v>
      </c>
      <c r="H14" s="16">
        <v>34000374.18</v>
      </c>
      <c r="I14" s="16">
        <f t="shared" si="3"/>
        <v>116944978.48000002</v>
      </c>
    </row>
    <row r="15" spans="2:9" ht="12.75">
      <c r="B15" s="13" t="s">
        <v>16</v>
      </c>
      <c r="C15" s="11"/>
      <c r="D15" s="15">
        <v>47614862.04</v>
      </c>
      <c r="E15" s="16">
        <v>240529</v>
      </c>
      <c r="F15" s="16">
        <f t="shared" si="2"/>
        <v>47855391.04</v>
      </c>
      <c r="G15" s="16">
        <v>23171863.13</v>
      </c>
      <c r="H15" s="16">
        <v>18227453.7</v>
      </c>
      <c r="I15" s="16">
        <f t="shared" si="3"/>
        <v>24683527.91</v>
      </c>
    </row>
    <row r="16" spans="2:9" ht="12.75">
      <c r="B16" s="13" t="s">
        <v>17</v>
      </c>
      <c r="C16" s="11"/>
      <c r="D16" s="15">
        <v>188545873.22</v>
      </c>
      <c r="E16" s="16">
        <v>2366407.53</v>
      </c>
      <c r="F16" s="16">
        <f t="shared" si="2"/>
        <v>190912280.75</v>
      </c>
      <c r="G16" s="16">
        <v>91664796.46</v>
      </c>
      <c r="H16" s="16">
        <v>91661310.94</v>
      </c>
      <c r="I16" s="16">
        <f t="shared" si="3"/>
        <v>99247484.29</v>
      </c>
    </row>
    <row r="17" spans="2:9" ht="12.75">
      <c r="B17" s="13" t="s">
        <v>18</v>
      </c>
      <c r="C17" s="11"/>
      <c r="D17" s="15">
        <v>9928919</v>
      </c>
      <c r="E17" s="16">
        <v>-9928919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4403285.4</v>
      </c>
      <c r="E18" s="16">
        <v>0</v>
      </c>
      <c r="F18" s="16">
        <f t="shared" si="2"/>
        <v>4403285.4</v>
      </c>
      <c r="G18" s="16">
        <v>0</v>
      </c>
      <c r="H18" s="16">
        <v>0</v>
      </c>
      <c r="I18" s="16">
        <f t="shared" si="3"/>
        <v>4403285.4</v>
      </c>
    </row>
    <row r="19" spans="2:9" ht="12.75">
      <c r="B19" s="3" t="s">
        <v>20</v>
      </c>
      <c r="C19" s="9"/>
      <c r="D19" s="15">
        <f aca="true" t="shared" si="4" ref="D19:I19">SUM(D20:D28)</f>
        <v>64022412.910000004</v>
      </c>
      <c r="E19" s="15">
        <f t="shared" si="4"/>
        <v>10795861.13</v>
      </c>
      <c r="F19" s="15">
        <f t="shared" si="4"/>
        <v>74818274.03999999</v>
      </c>
      <c r="G19" s="15">
        <f t="shared" si="4"/>
        <v>31255801.32</v>
      </c>
      <c r="H19" s="15">
        <f t="shared" si="4"/>
        <v>25298617.06</v>
      </c>
      <c r="I19" s="15">
        <f t="shared" si="4"/>
        <v>43562472.72</v>
      </c>
    </row>
    <row r="20" spans="2:9" ht="12.75">
      <c r="B20" s="13" t="s">
        <v>21</v>
      </c>
      <c r="C20" s="11"/>
      <c r="D20" s="15">
        <v>14080987.87</v>
      </c>
      <c r="E20" s="16">
        <v>-2438871.52</v>
      </c>
      <c r="F20" s="15">
        <f aca="true" t="shared" si="5" ref="F20:F28">D20+E20</f>
        <v>11642116.35</v>
      </c>
      <c r="G20" s="16">
        <v>6179111.98</v>
      </c>
      <c r="H20" s="16">
        <v>2751436.07</v>
      </c>
      <c r="I20" s="16">
        <f>F20-G20</f>
        <v>5463004.369999999</v>
      </c>
    </row>
    <row r="21" spans="2:9" ht="12.75">
      <c r="B21" s="13" t="s">
        <v>22</v>
      </c>
      <c r="C21" s="11"/>
      <c r="D21" s="15">
        <v>315361</v>
      </c>
      <c r="E21" s="16">
        <v>12410</v>
      </c>
      <c r="F21" s="15">
        <f t="shared" si="5"/>
        <v>327771</v>
      </c>
      <c r="G21" s="16">
        <v>156556.59</v>
      </c>
      <c r="H21" s="16">
        <v>156556.59</v>
      </c>
      <c r="I21" s="16">
        <f aca="true" t="shared" si="6" ref="I21:I83">F21-G21</f>
        <v>171214.41</v>
      </c>
    </row>
    <row r="22" spans="2:9" ht="12.75">
      <c r="B22" s="13" t="s">
        <v>23</v>
      </c>
      <c r="C22" s="11"/>
      <c r="D22" s="15">
        <v>245605.48</v>
      </c>
      <c r="E22" s="16">
        <v>2027404</v>
      </c>
      <c r="F22" s="15">
        <f t="shared" si="5"/>
        <v>2273009.48</v>
      </c>
      <c r="G22" s="16">
        <v>2008889.07</v>
      </c>
      <c r="H22" s="16">
        <v>1659725.13</v>
      </c>
      <c r="I22" s="16">
        <f t="shared" si="6"/>
        <v>264120.4099999999</v>
      </c>
    </row>
    <row r="23" spans="2:9" ht="12.75">
      <c r="B23" s="13" t="s">
        <v>24</v>
      </c>
      <c r="C23" s="11"/>
      <c r="D23" s="15">
        <v>5919745.55</v>
      </c>
      <c r="E23" s="16">
        <v>9846850.59</v>
      </c>
      <c r="F23" s="15">
        <f t="shared" si="5"/>
        <v>15766596.14</v>
      </c>
      <c r="G23" s="16">
        <v>2804220.95</v>
      </c>
      <c r="H23" s="16">
        <v>2804220.95</v>
      </c>
      <c r="I23" s="16">
        <f t="shared" si="6"/>
        <v>12962375.190000001</v>
      </c>
    </row>
    <row r="24" spans="2:9" ht="12.75">
      <c r="B24" s="13" t="s">
        <v>25</v>
      </c>
      <c r="C24" s="11"/>
      <c r="D24" s="15">
        <v>848916.2</v>
      </c>
      <c r="E24" s="16">
        <v>269510</v>
      </c>
      <c r="F24" s="15">
        <f t="shared" si="5"/>
        <v>1118426.2</v>
      </c>
      <c r="G24" s="16">
        <v>264032.54</v>
      </c>
      <c r="H24" s="16">
        <v>264032.54</v>
      </c>
      <c r="I24" s="16">
        <f t="shared" si="6"/>
        <v>854393.6599999999</v>
      </c>
    </row>
    <row r="25" spans="2:9" ht="12.75">
      <c r="B25" s="13" t="s">
        <v>26</v>
      </c>
      <c r="C25" s="11"/>
      <c r="D25" s="15">
        <v>36867381.93</v>
      </c>
      <c r="E25" s="16">
        <v>380</v>
      </c>
      <c r="F25" s="15">
        <f t="shared" si="5"/>
        <v>36867761.93</v>
      </c>
      <c r="G25" s="16">
        <v>18051377.21</v>
      </c>
      <c r="H25" s="16">
        <v>15871032.8</v>
      </c>
      <c r="I25" s="16">
        <f t="shared" si="6"/>
        <v>18816384.72</v>
      </c>
    </row>
    <row r="26" spans="2:9" ht="12.75">
      <c r="B26" s="13" t="s">
        <v>27</v>
      </c>
      <c r="C26" s="11"/>
      <c r="D26" s="15">
        <v>998481.52</v>
      </c>
      <c r="E26" s="16">
        <v>658710.51</v>
      </c>
      <c r="F26" s="15">
        <f t="shared" si="5"/>
        <v>1657192.03</v>
      </c>
      <c r="G26" s="16">
        <v>206898.87</v>
      </c>
      <c r="H26" s="16">
        <v>206898.87</v>
      </c>
      <c r="I26" s="16">
        <f t="shared" si="6"/>
        <v>1450293.1600000001</v>
      </c>
    </row>
    <row r="27" spans="2:9" ht="12.75">
      <c r="B27" s="13" t="s">
        <v>28</v>
      </c>
      <c r="C27" s="11"/>
      <c r="D27" s="15">
        <v>44555</v>
      </c>
      <c r="E27" s="16">
        <v>37096.55</v>
      </c>
      <c r="F27" s="15">
        <f t="shared" si="5"/>
        <v>81651.55</v>
      </c>
      <c r="G27" s="16">
        <v>24825.79</v>
      </c>
      <c r="H27" s="16">
        <v>24825.79</v>
      </c>
      <c r="I27" s="16">
        <f t="shared" si="6"/>
        <v>56825.76</v>
      </c>
    </row>
    <row r="28" spans="2:9" ht="12.75">
      <c r="B28" s="13" t="s">
        <v>29</v>
      </c>
      <c r="C28" s="11"/>
      <c r="D28" s="15">
        <v>4701378.36</v>
      </c>
      <c r="E28" s="16">
        <v>382371</v>
      </c>
      <c r="F28" s="15">
        <f t="shared" si="5"/>
        <v>5083749.36</v>
      </c>
      <c r="G28" s="16">
        <v>1559888.32</v>
      </c>
      <c r="H28" s="16">
        <v>1559888.32</v>
      </c>
      <c r="I28" s="16">
        <f t="shared" si="6"/>
        <v>3523861.04</v>
      </c>
    </row>
    <row r="29" spans="2:9" ht="12.75">
      <c r="B29" s="3" t="s">
        <v>30</v>
      </c>
      <c r="C29" s="9"/>
      <c r="D29" s="15">
        <f aca="true" t="shared" si="7" ref="D29:I29">SUM(D30:D38)</f>
        <v>92823752.62</v>
      </c>
      <c r="E29" s="15">
        <f t="shared" si="7"/>
        <v>36569002.2</v>
      </c>
      <c r="F29" s="15">
        <f t="shared" si="7"/>
        <v>129392754.82</v>
      </c>
      <c r="G29" s="15">
        <f t="shared" si="7"/>
        <v>42377802.07</v>
      </c>
      <c r="H29" s="15">
        <f t="shared" si="7"/>
        <v>41133702.07</v>
      </c>
      <c r="I29" s="15">
        <f t="shared" si="7"/>
        <v>87014952.75</v>
      </c>
    </row>
    <row r="30" spans="2:9" ht="12.75">
      <c r="B30" s="13" t="s">
        <v>31</v>
      </c>
      <c r="C30" s="11"/>
      <c r="D30" s="15">
        <v>3714046.44</v>
      </c>
      <c r="E30" s="16">
        <v>1486602</v>
      </c>
      <c r="F30" s="15">
        <f aca="true" t="shared" si="8" ref="F30:F38">D30+E30</f>
        <v>5200648.4399999995</v>
      </c>
      <c r="G30" s="16">
        <v>1360290.24</v>
      </c>
      <c r="H30" s="16">
        <v>1360290.24</v>
      </c>
      <c r="I30" s="16">
        <f t="shared" si="6"/>
        <v>3840358.1999999993</v>
      </c>
    </row>
    <row r="31" spans="2:9" ht="12.75">
      <c r="B31" s="13" t="s">
        <v>32</v>
      </c>
      <c r="C31" s="11"/>
      <c r="D31" s="15">
        <v>32543727.12</v>
      </c>
      <c r="E31" s="16">
        <v>6108987.03</v>
      </c>
      <c r="F31" s="15">
        <f t="shared" si="8"/>
        <v>38652714.15</v>
      </c>
      <c r="G31" s="16">
        <v>12241430.51</v>
      </c>
      <c r="H31" s="16">
        <v>12241430.51</v>
      </c>
      <c r="I31" s="16">
        <f t="shared" si="6"/>
        <v>26411283.64</v>
      </c>
    </row>
    <row r="32" spans="2:9" ht="12.75">
      <c r="B32" s="13" t="s">
        <v>33</v>
      </c>
      <c r="C32" s="11"/>
      <c r="D32" s="15">
        <v>13421824.77</v>
      </c>
      <c r="E32" s="16">
        <v>10808694.96</v>
      </c>
      <c r="F32" s="15">
        <f t="shared" si="8"/>
        <v>24230519.73</v>
      </c>
      <c r="G32" s="16">
        <v>8384883.13</v>
      </c>
      <c r="H32" s="16">
        <v>7140783.13</v>
      </c>
      <c r="I32" s="16">
        <f t="shared" si="6"/>
        <v>15845636.600000001</v>
      </c>
    </row>
    <row r="33" spans="2:9" ht="12.75">
      <c r="B33" s="13" t="s">
        <v>34</v>
      </c>
      <c r="C33" s="11"/>
      <c r="D33" s="15">
        <v>731633.32</v>
      </c>
      <c r="E33" s="16">
        <v>3739259.96</v>
      </c>
      <c r="F33" s="15">
        <f t="shared" si="8"/>
        <v>4470893.28</v>
      </c>
      <c r="G33" s="16">
        <v>681982.14</v>
      </c>
      <c r="H33" s="16">
        <v>681982.14</v>
      </c>
      <c r="I33" s="16">
        <f t="shared" si="6"/>
        <v>3788911.14</v>
      </c>
    </row>
    <row r="34" spans="2:9" ht="12.75">
      <c r="B34" s="13" t="s">
        <v>35</v>
      </c>
      <c r="C34" s="11"/>
      <c r="D34" s="15">
        <v>661432.82</v>
      </c>
      <c r="E34" s="16">
        <v>2596112.52</v>
      </c>
      <c r="F34" s="15">
        <f t="shared" si="8"/>
        <v>3257545.34</v>
      </c>
      <c r="G34" s="16">
        <v>310995.96</v>
      </c>
      <c r="H34" s="16">
        <v>310995.96</v>
      </c>
      <c r="I34" s="16">
        <f t="shared" si="6"/>
        <v>2946549.38</v>
      </c>
    </row>
    <row r="35" spans="2:9" ht="12.75">
      <c r="B35" s="13" t="s">
        <v>36</v>
      </c>
      <c r="C35" s="11"/>
      <c r="D35" s="15">
        <v>6503000</v>
      </c>
      <c r="E35" s="16">
        <v>-124800</v>
      </c>
      <c r="F35" s="15">
        <f t="shared" si="8"/>
        <v>6378200</v>
      </c>
      <c r="G35" s="16">
        <v>2756016</v>
      </c>
      <c r="H35" s="16">
        <v>2756016</v>
      </c>
      <c r="I35" s="16">
        <f t="shared" si="6"/>
        <v>3622184</v>
      </c>
    </row>
    <row r="36" spans="2:9" ht="12.75">
      <c r="B36" s="13" t="s">
        <v>37</v>
      </c>
      <c r="C36" s="11"/>
      <c r="D36" s="15">
        <v>2734716.45</v>
      </c>
      <c r="E36" s="16">
        <v>0</v>
      </c>
      <c r="F36" s="15">
        <f t="shared" si="8"/>
        <v>2734716.45</v>
      </c>
      <c r="G36" s="16">
        <v>447994.81</v>
      </c>
      <c r="H36" s="16">
        <v>447994.81</v>
      </c>
      <c r="I36" s="16">
        <f t="shared" si="6"/>
        <v>2286721.64</v>
      </c>
    </row>
    <row r="37" spans="2:9" ht="12.75">
      <c r="B37" s="13" t="s">
        <v>38</v>
      </c>
      <c r="C37" s="11"/>
      <c r="D37" s="15">
        <v>12502974.49</v>
      </c>
      <c r="E37" s="16">
        <v>300000</v>
      </c>
      <c r="F37" s="15">
        <f t="shared" si="8"/>
        <v>12802974.49</v>
      </c>
      <c r="G37" s="16">
        <v>4563333.35</v>
      </c>
      <c r="H37" s="16">
        <v>4563333.35</v>
      </c>
      <c r="I37" s="16">
        <f t="shared" si="6"/>
        <v>8239641.140000001</v>
      </c>
    </row>
    <row r="38" spans="2:9" ht="12.75">
      <c r="B38" s="13" t="s">
        <v>39</v>
      </c>
      <c r="C38" s="11"/>
      <c r="D38" s="15">
        <v>20010397.21</v>
      </c>
      <c r="E38" s="16">
        <v>11654145.73</v>
      </c>
      <c r="F38" s="15">
        <f t="shared" si="8"/>
        <v>31664542.94</v>
      </c>
      <c r="G38" s="16">
        <v>11630875.93</v>
      </c>
      <c r="H38" s="16">
        <v>11630875.93</v>
      </c>
      <c r="I38" s="16">
        <f t="shared" si="6"/>
        <v>20033667.01</v>
      </c>
    </row>
    <row r="39" spans="2:9" ht="12.75">
      <c r="B39" s="26" t="s">
        <v>40</v>
      </c>
      <c r="C39" s="27"/>
      <c r="D39" s="15">
        <f aca="true" t="shared" si="9" ref="D39:I39">SUM(D40:D48)</f>
        <v>276164429.14</v>
      </c>
      <c r="E39" s="15">
        <f t="shared" si="9"/>
        <v>-1816603.8800000001</v>
      </c>
      <c r="F39" s="15">
        <f>SUM(F40:F48)</f>
        <v>274347825.26</v>
      </c>
      <c r="G39" s="15">
        <f t="shared" si="9"/>
        <v>126731771.8</v>
      </c>
      <c r="H39" s="15">
        <f t="shared" si="9"/>
        <v>126115530.47</v>
      </c>
      <c r="I39" s="15">
        <f t="shared" si="9"/>
        <v>147616053.46000004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45526000</v>
      </c>
      <c r="E42" s="16">
        <v>-918068.66</v>
      </c>
      <c r="F42" s="15">
        <f t="shared" si="10"/>
        <v>44607931.34</v>
      </c>
      <c r="G42" s="16">
        <v>20204026</v>
      </c>
      <c r="H42" s="16">
        <v>20204026</v>
      </c>
      <c r="I42" s="16">
        <f t="shared" si="6"/>
        <v>24403905.340000004</v>
      </c>
    </row>
    <row r="43" spans="2:9" ht="12.75">
      <c r="B43" s="13" t="s">
        <v>44</v>
      </c>
      <c r="C43" s="11"/>
      <c r="D43" s="15">
        <v>15230251.08</v>
      </c>
      <c r="E43" s="16">
        <v>-2486492.33</v>
      </c>
      <c r="F43" s="15">
        <f t="shared" si="10"/>
        <v>12743758.75</v>
      </c>
      <c r="G43" s="16">
        <v>884413.31</v>
      </c>
      <c r="H43" s="16">
        <v>884413.31</v>
      </c>
      <c r="I43" s="16">
        <f t="shared" si="6"/>
        <v>11859345.44</v>
      </c>
    </row>
    <row r="44" spans="2:9" ht="12.75">
      <c r="B44" s="13" t="s">
        <v>45</v>
      </c>
      <c r="C44" s="11"/>
      <c r="D44" s="15">
        <v>215408178.06</v>
      </c>
      <c r="E44" s="16">
        <v>1587957.11</v>
      </c>
      <c r="F44" s="15">
        <f t="shared" si="10"/>
        <v>216996135.17000002</v>
      </c>
      <c r="G44" s="16">
        <v>105643332.49</v>
      </c>
      <c r="H44" s="16">
        <v>105027091.16</v>
      </c>
      <c r="I44" s="16">
        <f t="shared" si="6"/>
        <v>111352802.68000002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4197452.59</v>
      </c>
      <c r="E49" s="15">
        <f t="shared" si="11"/>
        <v>15700735.9</v>
      </c>
      <c r="F49" s="15">
        <f t="shared" si="11"/>
        <v>19898188.490000002</v>
      </c>
      <c r="G49" s="15">
        <f t="shared" si="11"/>
        <v>599990.01</v>
      </c>
      <c r="H49" s="15">
        <f t="shared" si="11"/>
        <v>599990.01</v>
      </c>
      <c r="I49" s="15">
        <f t="shared" si="11"/>
        <v>19298198.48</v>
      </c>
    </row>
    <row r="50" spans="2:9" ht="12.75">
      <c r="B50" s="13" t="s">
        <v>51</v>
      </c>
      <c r="C50" s="11"/>
      <c r="D50" s="15">
        <v>2430505.83</v>
      </c>
      <c r="E50" s="16">
        <v>-200000</v>
      </c>
      <c r="F50" s="15">
        <f t="shared" si="10"/>
        <v>2230505.83</v>
      </c>
      <c r="G50" s="16">
        <v>160324.05</v>
      </c>
      <c r="H50" s="16">
        <v>160324.05</v>
      </c>
      <c r="I50" s="16">
        <f t="shared" si="6"/>
        <v>2070181.78</v>
      </c>
    </row>
    <row r="51" spans="2:9" ht="12.75">
      <c r="B51" s="13" t="s">
        <v>52</v>
      </c>
      <c r="C51" s="11"/>
      <c r="D51" s="15">
        <v>535437.76</v>
      </c>
      <c r="E51" s="16">
        <v>0</v>
      </c>
      <c r="F51" s="15">
        <f t="shared" si="10"/>
        <v>535437.76</v>
      </c>
      <c r="G51" s="16">
        <v>12190</v>
      </c>
      <c r="H51" s="16">
        <v>12190</v>
      </c>
      <c r="I51" s="16">
        <f t="shared" si="6"/>
        <v>523247.76</v>
      </c>
    </row>
    <row r="52" spans="2:9" ht="12.75">
      <c r="B52" s="13" t="s">
        <v>53</v>
      </c>
      <c r="C52" s="11"/>
      <c r="D52" s="15">
        <v>6000</v>
      </c>
      <c r="E52" s="16">
        <v>0</v>
      </c>
      <c r="F52" s="15">
        <f t="shared" si="10"/>
        <v>6000</v>
      </c>
      <c r="G52" s="16">
        <v>0</v>
      </c>
      <c r="H52" s="16">
        <v>0</v>
      </c>
      <c r="I52" s="16">
        <f t="shared" si="6"/>
        <v>6000</v>
      </c>
    </row>
    <row r="53" spans="2:9" ht="12.75">
      <c r="B53" s="13" t="s">
        <v>54</v>
      </c>
      <c r="C53" s="11"/>
      <c r="D53" s="15">
        <v>294005</v>
      </c>
      <c r="E53" s="16">
        <v>15315435.9</v>
      </c>
      <c r="F53" s="15">
        <f t="shared" si="10"/>
        <v>15609440.9</v>
      </c>
      <c r="G53" s="16">
        <v>0</v>
      </c>
      <c r="H53" s="16">
        <v>0</v>
      </c>
      <c r="I53" s="16">
        <f t="shared" si="6"/>
        <v>15609440.9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751504</v>
      </c>
      <c r="E55" s="16">
        <v>665300</v>
      </c>
      <c r="F55" s="15">
        <f t="shared" si="10"/>
        <v>1416804</v>
      </c>
      <c r="G55" s="16">
        <v>427475.96</v>
      </c>
      <c r="H55" s="16">
        <v>427475.96</v>
      </c>
      <c r="I55" s="16">
        <f t="shared" si="6"/>
        <v>989328.04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180000</v>
      </c>
      <c r="E58" s="16">
        <v>-80000</v>
      </c>
      <c r="F58" s="15">
        <f t="shared" si="10"/>
        <v>100000</v>
      </c>
      <c r="G58" s="16">
        <v>0</v>
      </c>
      <c r="H58" s="16">
        <v>0</v>
      </c>
      <c r="I58" s="16">
        <f t="shared" si="6"/>
        <v>100000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52179267.72</v>
      </c>
      <c r="F59" s="15">
        <f>SUM(F60:F62)</f>
        <v>52179267.72</v>
      </c>
      <c r="G59" s="15">
        <f>SUM(G60:G62)</f>
        <v>9983403.42</v>
      </c>
      <c r="H59" s="15">
        <f>SUM(H60:H62)</f>
        <v>9983403.42</v>
      </c>
      <c r="I59" s="16">
        <f t="shared" si="6"/>
        <v>42195864.3</v>
      </c>
    </row>
    <row r="60" spans="2:9" ht="12.75">
      <c r="B60" s="13" t="s">
        <v>61</v>
      </c>
      <c r="C60" s="11"/>
      <c r="D60" s="15">
        <v>0</v>
      </c>
      <c r="E60" s="16">
        <v>52179267.72</v>
      </c>
      <c r="F60" s="15">
        <f t="shared" si="10"/>
        <v>52179267.72</v>
      </c>
      <c r="G60" s="16">
        <v>9983403.42</v>
      </c>
      <c r="H60" s="16">
        <v>9983403.42</v>
      </c>
      <c r="I60" s="16">
        <f t="shared" si="6"/>
        <v>42195864.3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6022752</v>
      </c>
      <c r="F72" s="15">
        <f>SUM(F73:F75)</f>
        <v>6022752</v>
      </c>
      <c r="G72" s="15">
        <f>SUM(G73:G75)</f>
        <v>6022752</v>
      </c>
      <c r="H72" s="15">
        <f>SUM(H73:H75)</f>
        <v>6022752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0</v>
      </c>
      <c r="E75" s="16">
        <v>6022752</v>
      </c>
      <c r="F75" s="15">
        <f t="shared" si="10"/>
        <v>6022752</v>
      </c>
      <c r="G75" s="16">
        <v>6022752</v>
      </c>
      <c r="H75" s="16">
        <v>6022752</v>
      </c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53717033.91</v>
      </c>
      <c r="E76" s="15">
        <f>SUM(E77:E83)</f>
        <v>493546.27</v>
      </c>
      <c r="F76" s="15">
        <f>SUM(F77:F83)</f>
        <v>54210580.18000001</v>
      </c>
      <c r="G76" s="15">
        <f>SUM(G77:G83)</f>
        <v>29613660.990000002</v>
      </c>
      <c r="H76" s="15">
        <f>SUM(H77:H83)</f>
        <v>29613660.990000002</v>
      </c>
      <c r="I76" s="16">
        <f t="shared" si="6"/>
        <v>24596919.190000005</v>
      </c>
    </row>
    <row r="77" spans="2:9" ht="12.75">
      <c r="B77" s="13" t="s">
        <v>78</v>
      </c>
      <c r="C77" s="11"/>
      <c r="D77" s="15">
        <v>8517033.91</v>
      </c>
      <c r="E77" s="16">
        <v>0</v>
      </c>
      <c r="F77" s="15">
        <f t="shared" si="10"/>
        <v>8517033.91</v>
      </c>
      <c r="G77" s="16">
        <v>4130121.55</v>
      </c>
      <c r="H77" s="16">
        <v>4130121.55</v>
      </c>
      <c r="I77" s="16">
        <f t="shared" si="6"/>
        <v>4386912.36</v>
      </c>
    </row>
    <row r="78" spans="2:9" ht="12.75">
      <c r="B78" s="13" t="s">
        <v>79</v>
      </c>
      <c r="C78" s="11"/>
      <c r="D78" s="15">
        <v>45200000</v>
      </c>
      <c r="E78" s="16">
        <v>493546.27</v>
      </c>
      <c r="F78" s="15">
        <f t="shared" si="10"/>
        <v>45693546.27</v>
      </c>
      <c r="G78" s="16">
        <v>25483539.44</v>
      </c>
      <c r="H78" s="16">
        <v>25483539.44</v>
      </c>
      <c r="I78" s="16">
        <f t="shared" si="6"/>
        <v>20210006.830000002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503311002.93</v>
      </c>
      <c r="E85" s="21">
        <f>E86+E104+E94+E114+E124+E134+E138+E147+E151</f>
        <v>-13069358.420000002</v>
      </c>
      <c r="F85" s="21">
        <f t="shared" si="12"/>
        <v>490241644.51</v>
      </c>
      <c r="G85" s="21">
        <f>G86+G104+G94+G114+G124+G134+G138+G147+G151</f>
        <v>159065774.72</v>
      </c>
      <c r="H85" s="21">
        <f>H86+H104+H94+H114+H124+H134+H138+H147+H151</f>
        <v>157373814.98</v>
      </c>
      <c r="I85" s="21">
        <f t="shared" si="12"/>
        <v>331175869.78999996</v>
      </c>
    </row>
    <row r="86" spans="2:9" ht="12.75">
      <c r="B86" s="3" t="s">
        <v>12</v>
      </c>
      <c r="C86" s="9"/>
      <c r="D86" s="15">
        <f>SUM(D87:D93)</f>
        <v>94952529.67</v>
      </c>
      <c r="E86" s="15">
        <f>SUM(E87:E93)</f>
        <v>2605000</v>
      </c>
      <c r="F86" s="15">
        <f>SUM(F87:F93)</f>
        <v>97557529.66999999</v>
      </c>
      <c r="G86" s="15">
        <f>SUM(G87:G93)</f>
        <v>38790875.94</v>
      </c>
      <c r="H86" s="15">
        <f>SUM(H87:H93)</f>
        <v>38790875.94</v>
      </c>
      <c r="I86" s="16">
        <f aca="true" t="shared" si="13" ref="I86:I149">F86-G86</f>
        <v>58766653.72999999</v>
      </c>
    </row>
    <row r="87" spans="2:9" ht="12.75">
      <c r="B87" s="13" t="s">
        <v>13</v>
      </c>
      <c r="C87" s="11"/>
      <c r="D87" s="15">
        <v>74031144.3</v>
      </c>
      <c r="E87" s="16">
        <v>0</v>
      </c>
      <c r="F87" s="15">
        <f aca="true" t="shared" si="14" ref="F87:F103">D87+E87</f>
        <v>74031144.3</v>
      </c>
      <c r="G87" s="16">
        <v>32237907.45</v>
      </c>
      <c r="H87" s="16">
        <v>32237907.45</v>
      </c>
      <c r="I87" s="16">
        <f t="shared" si="13"/>
        <v>41793236.849999994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16867990.63</v>
      </c>
      <c r="E89" s="16">
        <v>1734318</v>
      </c>
      <c r="F89" s="15">
        <f t="shared" si="14"/>
        <v>18602308.63</v>
      </c>
      <c r="G89" s="16">
        <v>3420254.76</v>
      </c>
      <c r="H89" s="16">
        <v>3420254.76</v>
      </c>
      <c r="I89" s="16">
        <f t="shared" si="13"/>
        <v>15182053.87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1566149.76</v>
      </c>
      <c r="E91" s="16">
        <v>2769627.24</v>
      </c>
      <c r="F91" s="15">
        <f t="shared" si="14"/>
        <v>4335777</v>
      </c>
      <c r="G91" s="16">
        <v>3132713.73</v>
      </c>
      <c r="H91" s="16">
        <v>3132713.73</v>
      </c>
      <c r="I91" s="16">
        <f t="shared" si="13"/>
        <v>1203063.27</v>
      </c>
    </row>
    <row r="92" spans="2:9" ht="12.75">
      <c r="B92" s="13" t="s">
        <v>18</v>
      </c>
      <c r="C92" s="11"/>
      <c r="D92" s="15">
        <v>2487244.98</v>
      </c>
      <c r="E92" s="16">
        <v>-1898945.24</v>
      </c>
      <c r="F92" s="15">
        <f t="shared" si="14"/>
        <v>588299.74</v>
      </c>
      <c r="G92" s="16">
        <v>0</v>
      </c>
      <c r="H92" s="16">
        <v>0</v>
      </c>
      <c r="I92" s="16">
        <f t="shared" si="13"/>
        <v>588299.74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51600868.61</v>
      </c>
      <c r="E94" s="15">
        <f>SUM(E95:E103)</f>
        <v>-869850.0899999999</v>
      </c>
      <c r="F94" s="15">
        <f>SUM(F95:F103)</f>
        <v>50731018.519999996</v>
      </c>
      <c r="G94" s="15">
        <f>SUM(G95:G103)</f>
        <v>12515294.380000003</v>
      </c>
      <c r="H94" s="15">
        <f>SUM(H95:H103)</f>
        <v>10823334.64</v>
      </c>
      <c r="I94" s="16">
        <f t="shared" si="13"/>
        <v>38215724.13999999</v>
      </c>
    </row>
    <row r="95" spans="2:9" ht="12.75">
      <c r="B95" s="13" t="s">
        <v>21</v>
      </c>
      <c r="C95" s="11"/>
      <c r="D95" s="15">
        <v>745000</v>
      </c>
      <c r="E95" s="16">
        <v>6000</v>
      </c>
      <c r="F95" s="15">
        <f t="shared" si="14"/>
        <v>751000</v>
      </c>
      <c r="G95" s="16">
        <v>0</v>
      </c>
      <c r="H95" s="16">
        <v>0</v>
      </c>
      <c r="I95" s="16">
        <f t="shared" si="13"/>
        <v>751000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100000</v>
      </c>
      <c r="E97" s="16">
        <v>0</v>
      </c>
      <c r="F97" s="15">
        <f t="shared" si="14"/>
        <v>100000</v>
      </c>
      <c r="G97" s="16">
        <v>0</v>
      </c>
      <c r="H97" s="16">
        <v>0</v>
      </c>
      <c r="I97" s="16">
        <f t="shared" si="13"/>
        <v>100000</v>
      </c>
    </row>
    <row r="98" spans="2:9" ht="12.75">
      <c r="B98" s="13" t="s">
        <v>24</v>
      </c>
      <c r="C98" s="11"/>
      <c r="D98" s="15">
        <v>5653546.06</v>
      </c>
      <c r="E98" s="16">
        <v>3567916</v>
      </c>
      <c r="F98" s="15">
        <f t="shared" si="14"/>
        <v>9221462.059999999</v>
      </c>
      <c r="G98" s="16">
        <v>2685699.45</v>
      </c>
      <c r="H98" s="16">
        <v>2685699.45</v>
      </c>
      <c r="I98" s="16">
        <f t="shared" si="13"/>
        <v>6535762.6099999985</v>
      </c>
    </row>
    <row r="99" spans="2:9" ht="12.75">
      <c r="B99" s="13" t="s">
        <v>25</v>
      </c>
      <c r="C99" s="11"/>
      <c r="D99" s="15">
        <v>735000</v>
      </c>
      <c r="E99" s="16">
        <v>0</v>
      </c>
      <c r="F99" s="15">
        <f t="shared" si="14"/>
        <v>735000</v>
      </c>
      <c r="G99" s="16">
        <v>0</v>
      </c>
      <c r="H99" s="16">
        <v>0</v>
      </c>
      <c r="I99" s="16">
        <f t="shared" si="13"/>
        <v>735000</v>
      </c>
    </row>
    <row r="100" spans="2:9" ht="12.75">
      <c r="B100" s="13" t="s">
        <v>26</v>
      </c>
      <c r="C100" s="11"/>
      <c r="D100" s="15">
        <v>28500000</v>
      </c>
      <c r="E100" s="16">
        <v>-1038250.09</v>
      </c>
      <c r="F100" s="15">
        <f t="shared" si="14"/>
        <v>27461749.91</v>
      </c>
      <c r="G100" s="16">
        <v>9821870.72</v>
      </c>
      <c r="H100" s="16">
        <v>8129910.98</v>
      </c>
      <c r="I100" s="16">
        <f t="shared" si="13"/>
        <v>17639879.189999998</v>
      </c>
    </row>
    <row r="101" spans="2:9" ht="12.75">
      <c r="B101" s="13" t="s">
        <v>27</v>
      </c>
      <c r="C101" s="11"/>
      <c r="D101" s="15">
        <v>12492322.55</v>
      </c>
      <c r="E101" s="16">
        <v>-3405516</v>
      </c>
      <c r="F101" s="15">
        <f t="shared" si="14"/>
        <v>9086806.55</v>
      </c>
      <c r="G101" s="16">
        <v>0</v>
      </c>
      <c r="H101" s="16">
        <v>0</v>
      </c>
      <c r="I101" s="16">
        <f t="shared" si="13"/>
        <v>9086806.55</v>
      </c>
    </row>
    <row r="102" spans="2:9" ht="12.75">
      <c r="B102" s="13" t="s">
        <v>28</v>
      </c>
      <c r="C102" s="11"/>
      <c r="D102" s="15">
        <v>2450000</v>
      </c>
      <c r="E102" s="16">
        <v>0</v>
      </c>
      <c r="F102" s="15">
        <f t="shared" si="14"/>
        <v>2450000</v>
      </c>
      <c r="G102" s="16">
        <v>0</v>
      </c>
      <c r="H102" s="16">
        <v>0</v>
      </c>
      <c r="I102" s="16">
        <f t="shared" si="13"/>
        <v>2450000</v>
      </c>
    </row>
    <row r="103" spans="2:9" ht="12.75">
      <c r="B103" s="13" t="s">
        <v>29</v>
      </c>
      <c r="C103" s="11"/>
      <c r="D103" s="15">
        <v>925000</v>
      </c>
      <c r="E103" s="16">
        <v>0</v>
      </c>
      <c r="F103" s="15">
        <f t="shared" si="14"/>
        <v>925000</v>
      </c>
      <c r="G103" s="16">
        <v>7724.21</v>
      </c>
      <c r="H103" s="16">
        <v>7724.21</v>
      </c>
      <c r="I103" s="16">
        <f t="shared" si="13"/>
        <v>917275.79</v>
      </c>
    </row>
    <row r="104" spans="2:9" ht="12.75">
      <c r="B104" s="3" t="s">
        <v>30</v>
      </c>
      <c r="C104" s="9"/>
      <c r="D104" s="15">
        <f>SUM(D105:D113)</f>
        <v>66473916</v>
      </c>
      <c r="E104" s="15">
        <f>SUM(E105:E113)</f>
        <v>-11301837.23</v>
      </c>
      <c r="F104" s="15">
        <f>SUM(F105:F113)</f>
        <v>55172078.77</v>
      </c>
      <c r="G104" s="15">
        <f>SUM(G105:G113)</f>
        <v>18212759.53</v>
      </c>
      <c r="H104" s="15">
        <f>SUM(H105:H113)</f>
        <v>18212759.53</v>
      </c>
      <c r="I104" s="16">
        <f t="shared" si="13"/>
        <v>36959319.24</v>
      </c>
    </row>
    <row r="105" spans="2:9" ht="12.75">
      <c r="B105" s="13" t="s">
        <v>31</v>
      </c>
      <c r="C105" s="11"/>
      <c r="D105" s="15">
        <v>48042461.8</v>
      </c>
      <c r="E105" s="16">
        <v>-8096257.12</v>
      </c>
      <c r="F105" s="16">
        <f>D105+E105</f>
        <v>39946204.68</v>
      </c>
      <c r="G105" s="16">
        <v>17784253</v>
      </c>
      <c r="H105" s="16">
        <v>17784253</v>
      </c>
      <c r="I105" s="16">
        <f t="shared" si="13"/>
        <v>22161951.68</v>
      </c>
    </row>
    <row r="106" spans="2:9" ht="12.75">
      <c r="B106" s="13" t="s">
        <v>32</v>
      </c>
      <c r="C106" s="11"/>
      <c r="D106" s="15">
        <v>3531454.2</v>
      </c>
      <c r="E106" s="16">
        <v>-788230.11</v>
      </c>
      <c r="F106" s="16">
        <f aca="true" t="shared" si="15" ref="F106:F113">D106+E106</f>
        <v>2743224.0900000003</v>
      </c>
      <c r="G106" s="16">
        <v>0</v>
      </c>
      <c r="H106" s="16">
        <v>0</v>
      </c>
      <c r="I106" s="16">
        <f t="shared" si="13"/>
        <v>2743224.0900000003</v>
      </c>
    </row>
    <row r="107" spans="2:9" ht="12.75">
      <c r="B107" s="13" t="s">
        <v>33</v>
      </c>
      <c r="C107" s="11"/>
      <c r="D107" s="15">
        <v>8650000</v>
      </c>
      <c r="E107" s="16">
        <v>-2419000</v>
      </c>
      <c r="F107" s="16">
        <f t="shared" si="15"/>
        <v>6231000</v>
      </c>
      <c r="G107" s="16">
        <v>0</v>
      </c>
      <c r="H107" s="16">
        <v>0</v>
      </c>
      <c r="I107" s="16">
        <f t="shared" si="13"/>
        <v>6231000</v>
      </c>
    </row>
    <row r="108" spans="2:9" ht="12.75">
      <c r="B108" s="13" t="s">
        <v>34</v>
      </c>
      <c r="C108" s="11"/>
      <c r="D108" s="15">
        <v>2500000</v>
      </c>
      <c r="E108" s="16">
        <v>0</v>
      </c>
      <c r="F108" s="16">
        <f t="shared" si="15"/>
        <v>2500000</v>
      </c>
      <c r="G108" s="16">
        <v>428506.53</v>
      </c>
      <c r="H108" s="16">
        <v>428506.53</v>
      </c>
      <c r="I108" s="16">
        <f t="shared" si="13"/>
        <v>2071493.47</v>
      </c>
    </row>
    <row r="109" spans="2:9" ht="12.75">
      <c r="B109" s="13" t="s">
        <v>35</v>
      </c>
      <c r="C109" s="11"/>
      <c r="D109" s="15">
        <v>3000000</v>
      </c>
      <c r="E109" s="16">
        <v>0</v>
      </c>
      <c r="F109" s="16">
        <f t="shared" si="15"/>
        <v>3000000</v>
      </c>
      <c r="G109" s="16">
        <v>0</v>
      </c>
      <c r="H109" s="16">
        <v>0</v>
      </c>
      <c r="I109" s="16">
        <f t="shared" si="13"/>
        <v>3000000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0</v>
      </c>
      <c r="E111" s="16">
        <v>1650</v>
      </c>
      <c r="F111" s="16">
        <f t="shared" si="15"/>
        <v>1650</v>
      </c>
      <c r="G111" s="16">
        <v>0</v>
      </c>
      <c r="H111" s="16">
        <v>0</v>
      </c>
      <c r="I111" s="16">
        <f t="shared" si="13"/>
        <v>1650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750000</v>
      </c>
      <c r="E113" s="16">
        <v>0</v>
      </c>
      <c r="F113" s="16">
        <f t="shared" si="15"/>
        <v>750000</v>
      </c>
      <c r="G113" s="16">
        <v>0</v>
      </c>
      <c r="H113" s="16">
        <v>0</v>
      </c>
      <c r="I113" s="16">
        <f t="shared" si="13"/>
        <v>750000</v>
      </c>
    </row>
    <row r="114" spans="2:9" ht="12.75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20954305.8</v>
      </c>
      <c r="E124" s="15">
        <f>SUM(E125:E133)</f>
        <v>1217993.26</v>
      </c>
      <c r="F124" s="15">
        <f>SUM(F125:F133)</f>
        <v>22172299.06</v>
      </c>
      <c r="G124" s="15">
        <f>SUM(G125:G133)</f>
        <v>1743480</v>
      </c>
      <c r="H124" s="15">
        <f>SUM(H125:H133)</f>
        <v>1743480</v>
      </c>
      <c r="I124" s="16">
        <f t="shared" si="13"/>
        <v>20428819.06</v>
      </c>
    </row>
    <row r="125" spans="2:9" ht="12.75">
      <c r="B125" s="13" t="s">
        <v>51</v>
      </c>
      <c r="C125" s="11"/>
      <c r="D125" s="15">
        <v>5354303.8</v>
      </c>
      <c r="E125" s="16">
        <v>-616781.74</v>
      </c>
      <c r="F125" s="16">
        <f>D125+E125</f>
        <v>4737522.06</v>
      </c>
      <c r="G125" s="16">
        <v>0</v>
      </c>
      <c r="H125" s="16">
        <v>0</v>
      </c>
      <c r="I125" s="16">
        <f t="shared" si="13"/>
        <v>4737522.06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13000000</v>
      </c>
      <c r="E128" s="16">
        <v>1743480</v>
      </c>
      <c r="F128" s="16">
        <f t="shared" si="17"/>
        <v>14743480</v>
      </c>
      <c r="G128" s="16">
        <v>1743480</v>
      </c>
      <c r="H128" s="16">
        <v>1743480</v>
      </c>
      <c r="I128" s="16">
        <f t="shared" si="13"/>
        <v>13000000</v>
      </c>
    </row>
    <row r="129" spans="2:9" ht="12.75">
      <c r="B129" s="13" t="s">
        <v>55</v>
      </c>
      <c r="C129" s="11"/>
      <c r="D129" s="15">
        <v>2</v>
      </c>
      <c r="E129" s="16">
        <v>0</v>
      </c>
      <c r="F129" s="16">
        <f t="shared" si="17"/>
        <v>2</v>
      </c>
      <c r="G129" s="16">
        <v>0</v>
      </c>
      <c r="H129" s="16">
        <v>0</v>
      </c>
      <c r="I129" s="16">
        <f t="shared" si="13"/>
        <v>2</v>
      </c>
    </row>
    <row r="130" spans="2:9" ht="12.75">
      <c r="B130" s="13" t="s">
        <v>56</v>
      </c>
      <c r="C130" s="11"/>
      <c r="D130" s="15">
        <v>2600000</v>
      </c>
      <c r="E130" s="16">
        <v>91295</v>
      </c>
      <c r="F130" s="16">
        <f t="shared" si="17"/>
        <v>2691295</v>
      </c>
      <c r="G130" s="16">
        <v>0</v>
      </c>
      <c r="H130" s="16">
        <v>0</v>
      </c>
      <c r="I130" s="16">
        <f t="shared" si="13"/>
        <v>2691295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118129083.91</v>
      </c>
      <c r="E134" s="15">
        <f>SUM(E135:E137)</f>
        <v>4475353.53</v>
      </c>
      <c r="F134" s="15">
        <f>SUM(F135:F137)</f>
        <v>122604437.44</v>
      </c>
      <c r="G134" s="15">
        <f>SUM(G135:G137)</f>
        <v>29633578.5</v>
      </c>
      <c r="H134" s="15">
        <f>SUM(H135:H137)</f>
        <v>29633578.5</v>
      </c>
      <c r="I134" s="16">
        <f t="shared" si="13"/>
        <v>92970858.94</v>
      </c>
    </row>
    <row r="135" spans="2:9" ht="12.75">
      <c r="B135" s="13" t="s">
        <v>61</v>
      </c>
      <c r="C135" s="11"/>
      <c r="D135" s="15">
        <v>118129083.91</v>
      </c>
      <c r="E135" s="16">
        <v>4475353.53</v>
      </c>
      <c r="F135" s="16">
        <f>D135+E135</f>
        <v>122604437.44</v>
      </c>
      <c r="G135" s="16">
        <v>29633578.5</v>
      </c>
      <c r="H135" s="16">
        <v>29633578.5</v>
      </c>
      <c r="I135" s="16">
        <f t="shared" si="13"/>
        <v>92970858.94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41200298.94</v>
      </c>
      <c r="E147" s="15">
        <f>SUM(E148:E150)</f>
        <v>-9196017.89</v>
      </c>
      <c r="F147" s="15">
        <f>SUM(F148:F150)</f>
        <v>32004281.049999997</v>
      </c>
      <c r="G147" s="15">
        <f>SUM(G148:G150)</f>
        <v>0</v>
      </c>
      <c r="H147" s="15">
        <f>SUM(H148:H150)</f>
        <v>0</v>
      </c>
      <c r="I147" s="16">
        <f t="shared" si="13"/>
        <v>32004281.049999997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>
        <v>41200298.94</v>
      </c>
      <c r="E150" s="16">
        <v>-9196017.89</v>
      </c>
      <c r="F150" s="16">
        <f>D150+E150</f>
        <v>32004281.049999997</v>
      </c>
      <c r="G150" s="16">
        <v>0</v>
      </c>
      <c r="H150" s="16">
        <v>0</v>
      </c>
      <c r="I150" s="16">
        <f aca="true" t="shared" si="19" ref="I150:I158">F150-G150</f>
        <v>32004281.049999997</v>
      </c>
    </row>
    <row r="151" spans="2:9" ht="12.75">
      <c r="B151" s="3" t="s">
        <v>77</v>
      </c>
      <c r="C151" s="9"/>
      <c r="D151" s="15">
        <f>SUM(D152:D158)</f>
        <v>110000000</v>
      </c>
      <c r="E151" s="15">
        <f>SUM(E152:E158)</f>
        <v>0</v>
      </c>
      <c r="F151" s="15">
        <f>SUM(F152:F158)</f>
        <v>110000000</v>
      </c>
      <c r="G151" s="15">
        <f>SUM(G152:G158)</f>
        <v>58169786.37</v>
      </c>
      <c r="H151" s="15">
        <f>SUM(H152:H158)</f>
        <v>58169786.37</v>
      </c>
      <c r="I151" s="16">
        <f t="shared" si="19"/>
        <v>51830213.63</v>
      </c>
    </row>
    <row r="152" spans="2:9" ht="12.75">
      <c r="B152" s="13" t="s">
        <v>78</v>
      </c>
      <c r="C152" s="11"/>
      <c r="D152" s="15">
        <v>106500000</v>
      </c>
      <c r="E152" s="16">
        <v>-850000</v>
      </c>
      <c r="F152" s="16">
        <f>D152+E152</f>
        <v>105650000</v>
      </c>
      <c r="G152" s="16">
        <v>54545450</v>
      </c>
      <c r="H152" s="16">
        <v>54545450</v>
      </c>
      <c r="I152" s="16">
        <f t="shared" si="19"/>
        <v>51104550</v>
      </c>
    </row>
    <row r="153" spans="2:9" ht="12.75">
      <c r="B153" s="13" t="s">
        <v>79</v>
      </c>
      <c r="C153" s="11"/>
      <c r="D153" s="15">
        <v>3500000</v>
      </c>
      <c r="E153" s="16">
        <v>850000</v>
      </c>
      <c r="F153" s="16">
        <f aca="true" t="shared" si="20" ref="F153:F158">D153+E153</f>
        <v>4350000</v>
      </c>
      <c r="G153" s="16">
        <v>3624336.37</v>
      </c>
      <c r="H153" s="16">
        <v>3624336.37</v>
      </c>
      <c r="I153" s="16">
        <f t="shared" si="19"/>
        <v>725663.6299999999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1727914075.39</v>
      </c>
      <c r="E160" s="14">
        <f t="shared" si="21"/>
        <v>124328946.86999999</v>
      </c>
      <c r="F160" s="14">
        <f t="shared" si="21"/>
        <v>1852243022.26</v>
      </c>
      <c r="G160" s="14">
        <f t="shared" si="21"/>
        <v>710538166.9</v>
      </c>
      <c r="H160" s="14">
        <f t="shared" si="21"/>
        <v>695924133.96</v>
      </c>
      <c r="I160" s="14">
        <f t="shared" si="21"/>
        <v>1141704855.3600001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ht="12.75">
      <c r="B163" s="6" t="s">
        <v>89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2016-12-20T19:53:14Z</cp:lastPrinted>
  <dcterms:created xsi:type="dcterms:W3CDTF">2016-10-11T20:25:15Z</dcterms:created>
  <dcterms:modified xsi:type="dcterms:W3CDTF">2023-07-24T19:48:16Z</dcterms:modified>
  <cp:category/>
  <cp:version/>
  <cp:contentType/>
  <cp:contentStatus/>
</cp:coreProperties>
</file>