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820062E-8F23-42AF-BC5E-43610683DB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AJUSTADO ok" sheetId="33" r:id="rId1"/>
  </sheets>
  <definedNames>
    <definedName name="_xlnm.Print_Titles" localSheetId="0">'PRESUPUESTO AJUSTADO ok'!$1:$7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5" i="33" l="1"/>
  <c r="D324" i="33"/>
  <c r="D323" i="33" s="1"/>
  <c r="E324" i="33"/>
  <c r="E323" i="33" s="1"/>
  <c r="F324" i="33"/>
  <c r="F323" i="33" s="1"/>
  <c r="G324" i="33"/>
  <c r="G323" i="33" s="1"/>
  <c r="H324" i="33"/>
  <c r="H323" i="33" s="1"/>
  <c r="I324" i="33"/>
  <c r="I323" i="33" s="1"/>
  <c r="J324" i="33"/>
  <c r="J323" i="33" s="1"/>
  <c r="K324" i="33"/>
  <c r="K323" i="33" s="1"/>
  <c r="L324" i="33"/>
  <c r="L323" i="33" s="1"/>
  <c r="M324" i="33"/>
  <c r="M323" i="33" s="1"/>
  <c r="N324" i="33"/>
  <c r="N323" i="33" s="1"/>
  <c r="O324" i="33"/>
  <c r="O323" i="33" s="1"/>
  <c r="D321" i="33"/>
  <c r="D320" i="33" s="1"/>
  <c r="D319" i="33" s="1"/>
  <c r="E321" i="33"/>
  <c r="E320" i="33" s="1"/>
  <c r="E319" i="33" s="1"/>
  <c r="F321" i="33"/>
  <c r="F320" i="33" s="1"/>
  <c r="F319" i="33" s="1"/>
  <c r="G321" i="33"/>
  <c r="G320" i="33" s="1"/>
  <c r="G319" i="33" s="1"/>
  <c r="H321" i="33"/>
  <c r="H320" i="33" s="1"/>
  <c r="H319" i="33" s="1"/>
  <c r="I321" i="33"/>
  <c r="I320" i="33" s="1"/>
  <c r="I319" i="33" s="1"/>
  <c r="J321" i="33"/>
  <c r="J320" i="33" s="1"/>
  <c r="J319" i="33" s="1"/>
  <c r="K321" i="33"/>
  <c r="K320" i="33" s="1"/>
  <c r="K319" i="33" s="1"/>
  <c r="L321" i="33"/>
  <c r="L320" i="33" s="1"/>
  <c r="L319" i="33" s="1"/>
  <c r="M321" i="33"/>
  <c r="M320" i="33" s="1"/>
  <c r="M319" i="33" s="1"/>
  <c r="N321" i="33"/>
  <c r="N320" i="33" s="1"/>
  <c r="N319" i="33" s="1"/>
  <c r="O321" i="33"/>
  <c r="O320" i="33" s="1"/>
  <c r="O319" i="33" s="1"/>
  <c r="D317" i="33"/>
  <c r="D316" i="33" s="1"/>
  <c r="E317" i="33"/>
  <c r="E316" i="33" s="1"/>
  <c r="F317" i="33"/>
  <c r="F316" i="33" s="1"/>
  <c r="G317" i="33"/>
  <c r="G316" i="33" s="1"/>
  <c r="H317" i="33"/>
  <c r="H316" i="33" s="1"/>
  <c r="I317" i="33"/>
  <c r="I316" i="33" s="1"/>
  <c r="J317" i="33"/>
  <c r="J316" i="33" s="1"/>
  <c r="K317" i="33"/>
  <c r="K316" i="33" s="1"/>
  <c r="L317" i="33"/>
  <c r="L316" i="33" s="1"/>
  <c r="M317" i="33"/>
  <c r="M316" i="33" s="1"/>
  <c r="N317" i="33"/>
  <c r="N316" i="33" s="1"/>
  <c r="O317" i="33"/>
  <c r="O316" i="33" s="1"/>
  <c r="D313" i="33"/>
  <c r="F313" i="33"/>
  <c r="G313" i="33"/>
  <c r="H313" i="33"/>
  <c r="I313" i="33"/>
  <c r="J313" i="33"/>
  <c r="K313" i="33"/>
  <c r="L313" i="33"/>
  <c r="M313" i="33"/>
  <c r="N313" i="33"/>
  <c r="O313" i="33"/>
  <c r="D300" i="33"/>
  <c r="E300" i="33"/>
  <c r="F300" i="33"/>
  <c r="G300" i="33"/>
  <c r="H300" i="33"/>
  <c r="I300" i="33"/>
  <c r="J300" i="33"/>
  <c r="K300" i="33"/>
  <c r="L300" i="33"/>
  <c r="M300" i="33"/>
  <c r="N300" i="33"/>
  <c r="O300" i="33"/>
  <c r="D293" i="33"/>
  <c r="E293" i="33"/>
  <c r="F293" i="33"/>
  <c r="G293" i="33"/>
  <c r="H293" i="33"/>
  <c r="I293" i="33"/>
  <c r="J293" i="33"/>
  <c r="K293" i="33"/>
  <c r="L293" i="33"/>
  <c r="M293" i="33"/>
  <c r="N293" i="33"/>
  <c r="O293" i="33"/>
  <c r="D287" i="33"/>
  <c r="E287" i="33"/>
  <c r="F287" i="33"/>
  <c r="G287" i="33"/>
  <c r="H287" i="33"/>
  <c r="I287" i="33"/>
  <c r="J287" i="33"/>
  <c r="K287" i="33"/>
  <c r="L287" i="33"/>
  <c r="M287" i="33"/>
  <c r="N287" i="33"/>
  <c r="O287" i="33"/>
  <c r="D281" i="33"/>
  <c r="E281" i="33"/>
  <c r="F281" i="33"/>
  <c r="G281" i="33"/>
  <c r="H281" i="33"/>
  <c r="I281" i="33"/>
  <c r="J281" i="33"/>
  <c r="K281" i="33"/>
  <c r="L281" i="33"/>
  <c r="M281" i="33"/>
  <c r="N281" i="33"/>
  <c r="O281" i="33"/>
  <c r="D278" i="33"/>
  <c r="E278" i="33"/>
  <c r="F278" i="33"/>
  <c r="G278" i="33"/>
  <c r="H278" i="33"/>
  <c r="I278" i="33"/>
  <c r="J278" i="33"/>
  <c r="K278" i="33"/>
  <c r="L278" i="33"/>
  <c r="M278" i="33"/>
  <c r="N278" i="33"/>
  <c r="O278" i="33"/>
  <c r="D275" i="33"/>
  <c r="E275" i="33"/>
  <c r="F275" i="33"/>
  <c r="G275" i="33"/>
  <c r="H275" i="33"/>
  <c r="I275" i="33"/>
  <c r="J275" i="33"/>
  <c r="K275" i="33"/>
  <c r="L275" i="33"/>
  <c r="M275" i="33"/>
  <c r="N275" i="33"/>
  <c r="O275" i="33"/>
  <c r="D271" i="33"/>
  <c r="E271" i="33"/>
  <c r="F271" i="33"/>
  <c r="G271" i="33"/>
  <c r="H271" i="33"/>
  <c r="I271" i="33"/>
  <c r="J271" i="33"/>
  <c r="K271" i="33"/>
  <c r="L271" i="33"/>
  <c r="M271" i="33"/>
  <c r="N271" i="33"/>
  <c r="O271" i="33"/>
  <c r="D266" i="33"/>
  <c r="D265" i="33" s="1"/>
  <c r="E266" i="33"/>
  <c r="E265" i="33" s="1"/>
  <c r="F266" i="33"/>
  <c r="F265" i="33" s="1"/>
  <c r="G266" i="33"/>
  <c r="G265" i="33" s="1"/>
  <c r="H266" i="33"/>
  <c r="H265" i="33" s="1"/>
  <c r="I266" i="33"/>
  <c r="I265" i="33" s="1"/>
  <c r="J266" i="33"/>
  <c r="J265" i="33" s="1"/>
  <c r="K266" i="33"/>
  <c r="K265" i="33" s="1"/>
  <c r="L266" i="33"/>
  <c r="L265" i="33" s="1"/>
  <c r="M266" i="33"/>
  <c r="M265" i="33" s="1"/>
  <c r="N266" i="33"/>
  <c r="N265" i="33" s="1"/>
  <c r="O266" i="33"/>
  <c r="O265" i="33" s="1"/>
  <c r="D251" i="33"/>
  <c r="D250" i="33" s="1"/>
  <c r="E251" i="33"/>
  <c r="E250" i="33" s="1"/>
  <c r="F251" i="33"/>
  <c r="F250" i="33" s="1"/>
  <c r="G251" i="33"/>
  <c r="G250" i="33" s="1"/>
  <c r="H251" i="33"/>
  <c r="H250" i="33" s="1"/>
  <c r="I251" i="33"/>
  <c r="I250" i="33" s="1"/>
  <c r="J251" i="33"/>
  <c r="J250" i="33" s="1"/>
  <c r="K251" i="33"/>
  <c r="K250" i="33" s="1"/>
  <c r="L251" i="33"/>
  <c r="L250" i="33" s="1"/>
  <c r="M251" i="33"/>
  <c r="M250" i="33" s="1"/>
  <c r="N251" i="33"/>
  <c r="N250" i="33" s="1"/>
  <c r="O251" i="33"/>
  <c r="O250" i="33" s="1"/>
  <c r="D241" i="33"/>
  <c r="E241" i="33"/>
  <c r="F241" i="33"/>
  <c r="G241" i="33"/>
  <c r="H241" i="33"/>
  <c r="I241" i="33"/>
  <c r="J241" i="33"/>
  <c r="K241" i="33"/>
  <c r="L241" i="33"/>
  <c r="M241" i="33"/>
  <c r="N241" i="33"/>
  <c r="O241" i="33"/>
  <c r="D232" i="33"/>
  <c r="E232" i="33"/>
  <c r="F232" i="33"/>
  <c r="G232" i="33"/>
  <c r="H232" i="33"/>
  <c r="I232" i="33"/>
  <c r="J232" i="33"/>
  <c r="K232" i="33"/>
  <c r="L232" i="33"/>
  <c r="M232" i="33"/>
  <c r="N232" i="33"/>
  <c r="O232" i="33"/>
  <c r="D223" i="33"/>
  <c r="D222" i="33" s="1"/>
  <c r="E223" i="33"/>
  <c r="E222" i="33" s="1"/>
  <c r="F223" i="33"/>
  <c r="F222" i="33" s="1"/>
  <c r="G223" i="33"/>
  <c r="G222" i="33" s="1"/>
  <c r="H223" i="33"/>
  <c r="H222" i="33" s="1"/>
  <c r="I223" i="33"/>
  <c r="I222" i="33" s="1"/>
  <c r="J223" i="33"/>
  <c r="J222" i="33" s="1"/>
  <c r="K223" i="33"/>
  <c r="K222" i="33" s="1"/>
  <c r="L223" i="33"/>
  <c r="L222" i="33" s="1"/>
  <c r="M223" i="33"/>
  <c r="M222" i="33" s="1"/>
  <c r="N223" i="33"/>
  <c r="N222" i="33" s="1"/>
  <c r="O223" i="33"/>
  <c r="O222" i="33" s="1"/>
  <c r="D219" i="33"/>
  <c r="E219" i="33"/>
  <c r="F219" i="33"/>
  <c r="G219" i="33"/>
  <c r="H219" i="33"/>
  <c r="I219" i="33"/>
  <c r="J219" i="33"/>
  <c r="K219" i="33"/>
  <c r="L219" i="33"/>
  <c r="M219" i="33"/>
  <c r="N219" i="33"/>
  <c r="O219" i="33"/>
  <c r="D216" i="33"/>
  <c r="E216" i="33"/>
  <c r="F216" i="33"/>
  <c r="G216" i="33"/>
  <c r="H216" i="33"/>
  <c r="I216" i="33"/>
  <c r="J216" i="33"/>
  <c r="K216" i="33"/>
  <c r="L216" i="33"/>
  <c r="M216" i="33"/>
  <c r="N216" i="33"/>
  <c r="O216" i="33"/>
  <c r="D212" i="33"/>
  <c r="E212" i="33"/>
  <c r="F212" i="33"/>
  <c r="G212" i="33"/>
  <c r="H212" i="33"/>
  <c r="I212" i="33"/>
  <c r="J212" i="33"/>
  <c r="K212" i="33"/>
  <c r="L212" i="33"/>
  <c r="M212" i="33"/>
  <c r="N212" i="33"/>
  <c r="O212" i="33"/>
  <c r="D195" i="33"/>
  <c r="E195" i="33"/>
  <c r="F195" i="33"/>
  <c r="G195" i="33"/>
  <c r="H195" i="33"/>
  <c r="I195" i="33"/>
  <c r="J195" i="33"/>
  <c r="K195" i="33"/>
  <c r="L195" i="33"/>
  <c r="M195" i="33"/>
  <c r="N195" i="33"/>
  <c r="O195" i="33"/>
  <c r="D190" i="33"/>
  <c r="E190" i="33"/>
  <c r="F190" i="33"/>
  <c r="G190" i="33"/>
  <c r="H190" i="33"/>
  <c r="I190" i="33"/>
  <c r="J190" i="33"/>
  <c r="K190" i="33"/>
  <c r="L190" i="33"/>
  <c r="M190" i="33"/>
  <c r="N190" i="33"/>
  <c r="O190" i="33"/>
  <c r="D183" i="33"/>
  <c r="E183" i="33"/>
  <c r="F183" i="33"/>
  <c r="G183" i="33"/>
  <c r="H183" i="33"/>
  <c r="I183" i="33"/>
  <c r="J183" i="33"/>
  <c r="K183" i="33"/>
  <c r="L183" i="33"/>
  <c r="M183" i="33"/>
  <c r="N183" i="33"/>
  <c r="O183" i="33"/>
  <c r="D179" i="33"/>
  <c r="E179" i="33"/>
  <c r="F179" i="33"/>
  <c r="G179" i="33"/>
  <c r="H179" i="33"/>
  <c r="I179" i="33"/>
  <c r="J179" i="33"/>
  <c r="K179" i="33"/>
  <c r="L179" i="33"/>
  <c r="M179" i="33"/>
  <c r="N179" i="33"/>
  <c r="O179" i="33"/>
  <c r="D176" i="33"/>
  <c r="E176" i="33"/>
  <c r="F176" i="33"/>
  <c r="G176" i="33"/>
  <c r="H176" i="33"/>
  <c r="I176" i="33"/>
  <c r="J176" i="33"/>
  <c r="K176" i="33"/>
  <c r="L176" i="33"/>
  <c r="M176" i="33"/>
  <c r="N176" i="33"/>
  <c r="O176" i="33"/>
  <c r="D173" i="33"/>
  <c r="E173" i="33"/>
  <c r="F173" i="33"/>
  <c r="G173" i="33"/>
  <c r="H173" i="33"/>
  <c r="I173" i="33"/>
  <c r="J173" i="33"/>
  <c r="K173" i="33"/>
  <c r="L173" i="33"/>
  <c r="M173" i="33"/>
  <c r="N173" i="33"/>
  <c r="O173" i="33"/>
  <c r="D148" i="33"/>
  <c r="E148" i="33"/>
  <c r="F148" i="33"/>
  <c r="G148" i="33"/>
  <c r="H148" i="33"/>
  <c r="I148" i="33"/>
  <c r="J148" i="33"/>
  <c r="K148" i="33"/>
  <c r="L148" i="33"/>
  <c r="M148" i="33"/>
  <c r="N148" i="33"/>
  <c r="O148" i="33"/>
  <c r="D140" i="33"/>
  <c r="E140" i="33"/>
  <c r="F140" i="33"/>
  <c r="G140" i="33"/>
  <c r="H140" i="33"/>
  <c r="I140" i="33"/>
  <c r="J140" i="33"/>
  <c r="K140" i="33"/>
  <c r="L140" i="33"/>
  <c r="M140" i="33"/>
  <c r="N140" i="33"/>
  <c r="O140" i="33"/>
  <c r="D138" i="33"/>
  <c r="E138" i="33"/>
  <c r="F138" i="33"/>
  <c r="G138" i="33"/>
  <c r="H138" i="33"/>
  <c r="I138" i="33"/>
  <c r="J138" i="33"/>
  <c r="K138" i="33"/>
  <c r="L138" i="33"/>
  <c r="M138" i="33"/>
  <c r="N138" i="33"/>
  <c r="O138" i="33"/>
  <c r="D89" i="33"/>
  <c r="E89" i="33"/>
  <c r="F89" i="33"/>
  <c r="G89" i="33"/>
  <c r="H89" i="33"/>
  <c r="I89" i="33"/>
  <c r="J89" i="33"/>
  <c r="K89" i="33"/>
  <c r="L89" i="33"/>
  <c r="M89" i="33"/>
  <c r="N89" i="33"/>
  <c r="O89" i="33"/>
  <c r="D81" i="33"/>
  <c r="E81" i="33"/>
  <c r="F81" i="33"/>
  <c r="G81" i="33"/>
  <c r="H81" i="33"/>
  <c r="I81" i="33"/>
  <c r="J81" i="33"/>
  <c r="K81" i="33"/>
  <c r="L81" i="33"/>
  <c r="M81" i="33"/>
  <c r="N81" i="33"/>
  <c r="O81" i="33"/>
  <c r="E61" i="33"/>
  <c r="F61" i="33"/>
  <c r="G61" i="33"/>
  <c r="H61" i="33"/>
  <c r="I61" i="33"/>
  <c r="J61" i="33"/>
  <c r="K61" i="33"/>
  <c r="L61" i="33"/>
  <c r="M61" i="33"/>
  <c r="N61" i="33"/>
  <c r="O61" i="33"/>
  <c r="D55" i="33"/>
  <c r="E55" i="33"/>
  <c r="F55" i="33"/>
  <c r="G55" i="33"/>
  <c r="H55" i="33"/>
  <c r="I55" i="33"/>
  <c r="J55" i="33"/>
  <c r="K55" i="33"/>
  <c r="L55" i="33"/>
  <c r="M55" i="33"/>
  <c r="N55" i="33"/>
  <c r="O55" i="33"/>
  <c r="D48" i="33"/>
  <c r="E48" i="33"/>
  <c r="F48" i="33"/>
  <c r="G48" i="33"/>
  <c r="H48" i="33"/>
  <c r="I48" i="33"/>
  <c r="J48" i="33"/>
  <c r="K48" i="33"/>
  <c r="L48" i="33"/>
  <c r="M48" i="33"/>
  <c r="N48" i="33"/>
  <c r="O48" i="33"/>
  <c r="D39" i="33"/>
  <c r="E39" i="33"/>
  <c r="F39" i="33"/>
  <c r="G39" i="33"/>
  <c r="H39" i="33"/>
  <c r="I39" i="33"/>
  <c r="J39" i="33"/>
  <c r="K39" i="33"/>
  <c r="L39" i="33"/>
  <c r="M39" i="33"/>
  <c r="N39" i="33"/>
  <c r="O39" i="33"/>
  <c r="D35" i="33"/>
  <c r="D34" i="33" s="1"/>
  <c r="E35" i="33"/>
  <c r="E34" i="33" s="1"/>
  <c r="F35" i="33"/>
  <c r="F34" i="33" s="1"/>
  <c r="G35" i="33"/>
  <c r="G34" i="33" s="1"/>
  <c r="H35" i="33"/>
  <c r="H34" i="33" s="1"/>
  <c r="I35" i="33"/>
  <c r="I34" i="33" s="1"/>
  <c r="J35" i="33"/>
  <c r="J34" i="33" s="1"/>
  <c r="K35" i="33"/>
  <c r="K34" i="33" s="1"/>
  <c r="L35" i="33"/>
  <c r="L34" i="33" s="1"/>
  <c r="M35" i="33"/>
  <c r="M34" i="33" s="1"/>
  <c r="N35" i="33"/>
  <c r="N34" i="33" s="1"/>
  <c r="O35" i="33"/>
  <c r="O34" i="33" s="1"/>
  <c r="D32" i="33"/>
  <c r="D31" i="33" s="1"/>
  <c r="E32" i="33"/>
  <c r="E31" i="33" s="1"/>
  <c r="F32" i="33"/>
  <c r="F31" i="33" s="1"/>
  <c r="G32" i="33"/>
  <c r="G31" i="33" s="1"/>
  <c r="H32" i="33"/>
  <c r="H31" i="33" s="1"/>
  <c r="I32" i="33"/>
  <c r="I31" i="33" s="1"/>
  <c r="J32" i="33"/>
  <c r="J31" i="33" s="1"/>
  <c r="K32" i="33"/>
  <c r="K31" i="33" s="1"/>
  <c r="L32" i="33"/>
  <c r="L31" i="33" s="1"/>
  <c r="M32" i="33"/>
  <c r="M31" i="33" s="1"/>
  <c r="N32" i="33"/>
  <c r="N31" i="33" s="1"/>
  <c r="O32" i="33"/>
  <c r="O31" i="33" s="1"/>
  <c r="D28" i="33"/>
  <c r="D27" i="33" s="1"/>
  <c r="E28" i="33"/>
  <c r="E27" i="33" s="1"/>
  <c r="F28" i="33"/>
  <c r="F27" i="33" s="1"/>
  <c r="G28" i="33"/>
  <c r="G27" i="33" s="1"/>
  <c r="H28" i="33"/>
  <c r="H27" i="33" s="1"/>
  <c r="I28" i="33"/>
  <c r="I27" i="33" s="1"/>
  <c r="J28" i="33"/>
  <c r="J27" i="33" s="1"/>
  <c r="K28" i="33"/>
  <c r="K27" i="33" s="1"/>
  <c r="L28" i="33"/>
  <c r="L27" i="33" s="1"/>
  <c r="M28" i="33"/>
  <c r="M27" i="33" s="1"/>
  <c r="N28" i="33"/>
  <c r="N27" i="33" s="1"/>
  <c r="O28" i="33"/>
  <c r="O27" i="33" s="1"/>
  <c r="D25" i="33"/>
  <c r="E25" i="33"/>
  <c r="F25" i="33"/>
  <c r="G25" i="33"/>
  <c r="H25" i="33"/>
  <c r="I25" i="33"/>
  <c r="J25" i="33"/>
  <c r="K25" i="33"/>
  <c r="L25" i="33"/>
  <c r="M25" i="33"/>
  <c r="N25" i="33"/>
  <c r="O25" i="33"/>
  <c r="D20" i="33"/>
  <c r="E20" i="33"/>
  <c r="F20" i="33"/>
  <c r="G20" i="33"/>
  <c r="H20" i="33"/>
  <c r="I20" i="33"/>
  <c r="J20" i="33"/>
  <c r="K20" i="33"/>
  <c r="L20" i="33"/>
  <c r="M20" i="33"/>
  <c r="N20" i="33"/>
  <c r="O20" i="33"/>
  <c r="D17" i="33"/>
  <c r="E17" i="33"/>
  <c r="F17" i="33"/>
  <c r="G17" i="33"/>
  <c r="H17" i="33"/>
  <c r="I17" i="33"/>
  <c r="J17" i="33"/>
  <c r="K17" i="33"/>
  <c r="L17" i="33"/>
  <c r="M17" i="33"/>
  <c r="N17" i="33"/>
  <c r="O17" i="33"/>
  <c r="D14" i="33"/>
  <c r="E14" i="33"/>
  <c r="F14" i="33"/>
  <c r="G14" i="33"/>
  <c r="H14" i="33"/>
  <c r="I14" i="33"/>
  <c r="J14" i="33"/>
  <c r="K14" i="33"/>
  <c r="L14" i="33"/>
  <c r="M14" i="33"/>
  <c r="N14" i="33"/>
  <c r="O14" i="33"/>
  <c r="D11" i="33"/>
  <c r="E11" i="33"/>
  <c r="F11" i="33"/>
  <c r="G11" i="33"/>
  <c r="H11" i="33"/>
  <c r="I11" i="33"/>
  <c r="J11" i="33"/>
  <c r="K11" i="33"/>
  <c r="L11" i="33"/>
  <c r="M11" i="33"/>
  <c r="N11" i="33"/>
  <c r="O11" i="33"/>
  <c r="I10" i="33" l="1"/>
  <c r="L270" i="33"/>
  <c r="L269" i="33" s="1"/>
  <c r="G10" i="33"/>
  <c r="G270" i="33"/>
  <c r="G269" i="33" s="1"/>
  <c r="J10" i="33"/>
  <c r="J270" i="33"/>
  <c r="J269" i="33" s="1"/>
  <c r="E10" i="33"/>
  <c r="F280" i="33"/>
  <c r="M10" i="33"/>
  <c r="D280" i="33"/>
  <c r="F231" i="33"/>
  <c r="F230" i="33" s="1"/>
  <c r="E231" i="33"/>
  <c r="E230" i="33" s="1"/>
  <c r="D270" i="33"/>
  <c r="D269" i="33" s="1"/>
  <c r="E280" i="33"/>
  <c r="L10" i="33"/>
  <c r="D16" i="33"/>
  <c r="O231" i="33"/>
  <c r="O230" i="33" s="1"/>
  <c r="O270" i="33"/>
  <c r="O269" i="33" s="1"/>
  <c r="F10" i="33"/>
  <c r="E80" i="33"/>
  <c r="I270" i="33"/>
  <c r="I269" i="33" s="1"/>
  <c r="E38" i="33"/>
  <c r="E37" i="33" s="1"/>
  <c r="D10" i="33"/>
  <c r="D9" i="33" s="1"/>
  <c r="F270" i="33"/>
  <c r="F269" i="33" s="1"/>
  <c r="F249" i="33" s="1"/>
  <c r="E270" i="33"/>
  <c r="E269" i="33" s="1"/>
  <c r="E249" i="33" s="1"/>
  <c r="D231" i="33"/>
  <c r="D230" i="33" s="1"/>
  <c r="G280" i="33"/>
  <c r="O10" i="33"/>
  <c r="N10" i="33"/>
  <c r="K10" i="33"/>
  <c r="N270" i="33"/>
  <c r="N269" i="33" s="1"/>
  <c r="H10" i="33"/>
  <c r="O80" i="33"/>
  <c r="D80" i="33"/>
  <c r="H270" i="33"/>
  <c r="H269" i="33" s="1"/>
  <c r="E16" i="33"/>
  <c r="K280" i="33"/>
  <c r="M38" i="33"/>
  <c r="N299" i="33"/>
  <c r="N298" i="33" s="1"/>
  <c r="O299" i="33"/>
  <c r="O298" i="33" s="1"/>
  <c r="D299" i="33"/>
  <c r="D298" i="33" s="1"/>
  <c r="F299" i="33"/>
  <c r="F298" i="33" s="1"/>
  <c r="G299" i="33"/>
  <c r="G298" i="33" s="1"/>
  <c r="H299" i="33"/>
  <c r="H298" i="33" s="1"/>
  <c r="I299" i="33"/>
  <c r="I298" i="33" s="1"/>
  <c r="J299" i="33"/>
  <c r="J298" i="33" s="1"/>
  <c r="K299" i="33"/>
  <c r="K298" i="33" s="1"/>
  <c r="L299" i="33"/>
  <c r="L298" i="33" s="1"/>
  <c r="M299" i="33"/>
  <c r="M298" i="33" s="1"/>
  <c r="L280" i="33"/>
  <c r="L249" i="33" s="1"/>
  <c r="O280" i="33"/>
  <c r="M280" i="33"/>
  <c r="J280" i="33"/>
  <c r="J249" i="33" s="1"/>
  <c r="H280" i="33"/>
  <c r="I280" i="33"/>
  <c r="N280" i="33"/>
  <c r="M270" i="33"/>
  <c r="M269" i="33" s="1"/>
  <c r="K270" i="33"/>
  <c r="K269" i="33" s="1"/>
  <c r="D249" i="33"/>
  <c r="H231" i="33"/>
  <c r="H230" i="33" s="1"/>
  <c r="J231" i="33"/>
  <c r="J230" i="33" s="1"/>
  <c r="G231" i="33"/>
  <c r="G230" i="33" s="1"/>
  <c r="L231" i="33"/>
  <c r="L230" i="33" s="1"/>
  <c r="M231" i="33"/>
  <c r="M230" i="33" s="1"/>
  <c r="N231" i="33"/>
  <c r="N230" i="33" s="1"/>
  <c r="K231" i="33"/>
  <c r="K230" i="33" s="1"/>
  <c r="I231" i="33"/>
  <c r="I230" i="33" s="1"/>
  <c r="F80" i="33"/>
  <c r="K80" i="33"/>
  <c r="M80" i="33"/>
  <c r="H80" i="33"/>
  <c r="I80" i="33"/>
  <c r="N80" i="33"/>
  <c r="J80" i="33"/>
  <c r="G80" i="33"/>
  <c r="L80" i="33"/>
  <c r="L38" i="33"/>
  <c r="F38" i="33"/>
  <c r="J38" i="33"/>
  <c r="N38" i="33"/>
  <c r="I38" i="33"/>
  <c r="H38" i="33"/>
  <c r="K38" i="33"/>
  <c r="O38" i="33"/>
  <c r="G38" i="33"/>
  <c r="G30" i="33"/>
  <c r="J30" i="33"/>
  <c r="L30" i="33"/>
  <c r="N30" i="33"/>
  <c r="O30" i="33"/>
  <c r="M30" i="33"/>
  <c r="E30" i="33"/>
  <c r="F30" i="33"/>
  <c r="H30" i="33"/>
  <c r="I30" i="33"/>
  <c r="K30" i="33"/>
  <c r="D30" i="33"/>
  <c r="N16" i="33"/>
  <c r="N9" i="33" s="1"/>
  <c r="F16" i="33"/>
  <c r="I16" i="33"/>
  <c r="I9" i="33" s="1"/>
  <c r="K16" i="33"/>
  <c r="G16" i="33"/>
  <c r="G9" i="33" s="1"/>
  <c r="H16" i="33"/>
  <c r="J16" i="33"/>
  <c r="J9" i="33" s="1"/>
  <c r="L16" i="33"/>
  <c r="M16" i="33"/>
  <c r="O16" i="33"/>
  <c r="O9" i="33" s="1"/>
  <c r="G249" i="33" l="1"/>
  <c r="M249" i="33"/>
  <c r="E9" i="33"/>
  <c r="K249" i="33"/>
  <c r="F37" i="33"/>
  <c r="M9" i="33"/>
  <c r="O249" i="33"/>
  <c r="L9" i="33"/>
  <c r="O37" i="33"/>
  <c r="O326" i="33" s="1"/>
  <c r="K9" i="33"/>
  <c r="F9" i="33"/>
  <c r="F326" i="33" s="1"/>
  <c r="N249" i="33"/>
  <c r="H9" i="33"/>
  <c r="I249" i="33"/>
  <c r="H249" i="33"/>
  <c r="M37" i="33"/>
  <c r="H37" i="33"/>
  <c r="L37" i="33"/>
  <c r="K37" i="33"/>
  <c r="I37" i="33"/>
  <c r="J37" i="33"/>
  <c r="J8" i="33" s="1"/>
  <c r="N37" i="33"/>
  <c r="G37" i="33"/>
  <c r="G326" i="33" s="1"/>
  <c r="E8" i="33"/>
  <c r="F8" i="33"/>
  <c r="O8" i="33" l="1"/>
  <c r="H326" i="33"/>
  <c r="M326" i="33"/>
  <c r="N8" i="33"/>
  <c r="I326" i="33"/>
  <c r="K8" i="33"/>
  <c r="L326" i="33"/>
  <c r="M8" i="33"/>
  <c r="H8" i="33"/>
  <c r="I8" i="33"/>
  <c r="L8" i="33"/>
  <c r="K326" i="33"/>
  <c r="G8" i="33"/>
  <c r="N326" i="33"/>
  <c r="J326" i="33"/>
  <c r="C322" i="33"/>
  <c r="C318" i="33"/>
  <c r="C315" i="33"/>
  <c r="E314" i="33"/>
  <c r="C312" i="33"/>
  <c r="C311" i="33"/>
  <c r="C310" i="33"/>
  <c r="C309" i="33"/>
  <c r="C308" i="33"/>
  <c r="C307" i="33"/>
  <c r="C306" i="33"/>
  <c r="C305" i="33"/>
  <c r="C304" i="33"/>
  <c r="C303" i="33"/>
  <c r="C302" i="33"/>
  <c r="C301" i="33"/>
  <c r="C297" i="33"/>
  <c r="C296" i="33"/>
  <c r="C295" i="33"/>
  <c r="C294" i="33"/>
  <c r="C292" i="33"/>
  <c r="C291" i="33"/>
  <c r="C290" i="33"/>
  <c r="C289" i="33"/>
  <c r="C288" i="33"/>
  <c r="C286" i="33"/>
  <c r="C285" i="33"/>
  <c r="C284" i="33"/>
  <c r="C283" i="33"/>
  <c r="C282" i="33"/>
  <c r="C279" i="33"/>
  <c r="C277" i="33"/>
  <c r="C276" i="33"/>
  <c r="C273" i="33"/>
  <c r="C272" i="33"/>
  <c r="C268" i="33"/>
  <c r="C267" i="33"/>
  <c r="C264" i="33"/>
  <c r="C263" i="33"/>
  <c r="C262" i="33"/>
  <c r="C261" i="33"/>
  <c r="C260" i="33"/>
  <c r="C259" i="33"/>
  <c r="C258" i="33"/>
  <c r="C257" i="33"/>
  <c r="C256" i="33"/>
  <c r="C255" i="33"/>
  <c r="C254" i="33"/>
  <c r="C253" i="33"/>
  <c r="C252" i="33"/>
  <c r="C248" i="33"/>
  <c r="C247" i="33"/>
  <c r="C246" i="33"/>
  <c r="C245" i="33"/>
  <c r="C244" i="33"/>
  <c r="C243" i="33"/>
  <c r="C242" i="33"/>
  <c r="C240" i="33"/>
  <c r="C239" i="33"/>
  <c r="C238" i="33"/>
  <c r="C237" i="33"/>
  <c r="C236" i="33"/>
  <c r="C235" i="33"/>
  <c r="C234" i="33"/>
  <c r="C233" i="33"/>
  <c r="C229" i="33"/>
  <c r="C228" i="33"/>
  <c r="C227" i="33"/>
  <c r="C226" i="33"/>
  <c r="C225" i="33"/>
  <c r="C224" i="33"/>
  <c r="C221" i="33"/>
  <c r="C220" i="33"/>
  <c r="C218" i="33"/>
  <c r="C217" i="33"/>
  <c r="C215" i="33"/>
  <c r="C214" i="33"/>
  <c r="C213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4" i="33"/>
  <c r="C193" i="33"/>
  <c r="C192" i="33"/>
  <c r="C191" i="33"/>
  <c r="C189" i="33"/>
  <c r="C188" i="33"/>
  <c r="C187" i="33"/>
  <c r="C186" i="33"/>
  <c r="C185" i="33"/>
  <c r="C184" i="33"/>
  <c r="C182" i="33"/>
  <c r="C181" i="33"/>
  <c r="C180" i="33"/>
  <c r="C178" i="33"/>
  <c r="C177" i="33"/>
  <c r="C175" i="33"/>
  <c r="C174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7" i="33"/>
  <c r="C146" i="33"/>
  <c r="C145" i="33"/>
  <c r="C144" i="33"/>
  <c r="C143" i="33"/>
  <c r="C142" i="33"/>
  <c r="C141" i="33"/>
  <c r="C139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8" i="33"/>
  <c r="C87" i="33"/>
  <c r="C86" i="33"/>
  <c r="C85" i="33"/>
  <c r="C84" i="33"/>
  <c r="C83" i="33"/>
  <c r="C82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D62" i="33"/>
  <c r="D61" i="33" s="1"/>
  <c r="D38" i="33" s="1"/>
  <c r="D37" i="33" s="1"/>
  <c r="C60" i="33"/>
  <c r="C59" i="33"/>
  <c r="C58" i="33"/>
  <c r="C57" i="33"/>
  <c r="C56" i="33"/>
  <c r="C54" i="33"/>
  <c r="C53" i="33"/>
  <c r="C52" i="33"/>
  <c r="C51" i="33"/>
  <c r="C50" i="33"/>
  <c r="C49" i="33"/>
  <c r="C47" i="33"/>
  <c r="C46" i="33"/>
  <c r="C45" i="33"/>
  <c r="C44" i="33"/>
  <c r="C43" i="33"/>
  <c r="C42" i="33"/>
  <c r="C41" i="33"/>
  <c r="C40" i="33"/>
  <c r="C36" i="33"/>
  <c r="C33" i="33"/>
  <c r="C29" i="33"/>
  <c r="C26" i="33"/>
  <c r="C24" i="33"/>
  <c r="C23" i="33"/>
  <c r="C22" i="33"/>
  <c r="C21" i="33"/>
  <c r="C19" i="33"/>
  <c r="C18" i="33"/>
  <c r="C15" i="33"/>
  <c r="C13" i="33"/>
  <c r="C12" i="33"/>
  <c r="E313" i="33" l="1"/>
  <c r="E299" i="33" s="1"/>
  <c r="E298" i="33" s="1"/>
  <c r="E326" i="33" s="1"/>
  <c r="C314" i="33"/>
  <c r="D326" i="33"/>
  <c r="D8" i="33"/>
  <c r="C321" i="33"/>
  <c r="C324" i="33"/>
  <c r="C25" i="33"/>
  <c r="C138" i="33"/>
  <c r="C278" i="33"/>
  <c r="C28" i="33"/>
  <c r="C27" i="33" s="1"/>
  <c r="C313" i="33"/>
  <c r="C266" i="33"/>
  <c r="C176" i="33"/>
  <c r="C32" i="33"/>
  <c r="C31" i="33" s="1"/>
  <c r="C216" i="33"/>
  <c r="C173" i="33"/>
  <c r="C281" i="33"/>
  <c r="C179" i="33"/>
  <c r="C14" i="33"/>
  <c r="C48" i="33"/>
  <c r="C183" i="33"/>
  <c r="C212" i="33"/>
  <c r="C293" i="33"/>
  <c r="C35" i="33"/>
  <c r="C34" i="33" s="1"/>
  <c r="C11" i="33"/>
  <c r="C287" i="33"/>
  <c r="C219" i="33"/>
  <c r="C55" i="33"/>
  <c r="C39" i="33"/>
  <c r="C81" i="33"/>
  <c r="C275" i="33"/>
  <c r="C62" i="33"/>
  <c r="C61" i="33" s="1"/>
  <c r="C140" i="33"/>
  <c r="C195" i="33"/>
  <c r="C251" i="33"/>
  <c r="C89" i="33"/>
  <c r="C148" i="33"/>
  <c r="C17" i="33"/>
  <c r="C223" i="33"/>
  <c r="C222" i="33" s="1"/>
  <c r="C317" i="33"/>
  <c r="C232" i="33"/>
  <c r="C190" i="33"/>
  <c r="C300" i="33"/>
  <c r="C241" i="33"/>
  <c r="C20" i="33"/>
  <c r="C274" i="33"/>
  <c r="C80" i="33" l="1"/>
  <c r="C323" i="33"/>
  <c r="C271" i="33"/>
  <c r="C320" i="33"/>
  <c r="C316" i="33"/>
  <c r="C30" i="33"/>
  <c r="C265" i="33"/>
  <c r="C38" i="33"/>
  <c r="C280" i="33"/>
  <c r="C10" i="33"/>
  <c r="C231" i="33"/>
  <c r="C230" i="33" s="1"/>
  <c r="C250" i="33"/>
  <c r="C16" i="33"/>
  <c r="C37" i="33" l="1"/>
  <c r="C319" i="33"/>
  <c r="C270" i="33"/>
  <c r="C269" i="33" s="1"/>
  <c r="C249" i="33" s="1"/>
  <c r="C299" i="33"/>
  <c r="C9" i="33"/>
  <c r="C298" i="33" l="1"/>
  <c r="C326" i="33" s="1"/>
  <c r="C329" i="33" s="1"/>
  <c r="C8" i="33"/>
</calcChain>
</file>

<file path=xl/sharedStrings.xml><?xml version="1.0" encoding="utf-8"?>
<sst xmlns="http://schemas.openxmlformats.org/spreadsheetml/2006/main" count="652" uniqueCount="638">
  <si>
    <t/>
  </si>
  <si>
    <t>IMPUESTO PREDIAL</t>
  </si>
  <si>
    <t>IMPUESTO S/ ADQUISICION DE BIENES INMUEBLE</t>
  </si>
  <si>
    <t>RECARGOS</t>
  </si>
  <si>
    <t>GASTOS DE EJECUCION</t>
  </si>
  <si>
    <t>ACTUALIZACIONES</t>
  </si>
  <si>
    <t>IMPUESTO PREDIAL DE EJERCICIOS ANTERIORES</t>
  </si>
  <si>
    <t>APORTACIONES GENERALES DE OBRAS</t>
  </si>
  <si>
    <t>COMERCIANTES AMBULANTES DE BIENES Y SERVICIOS, Y ESTABLECIMIENTOS QUE USEN LA VIA PUBLICA</t>
  </si>
  <si>
    <t>41-02</t>
  </si>
  <si>
    <t>PANTEONES</t>
  </si>
  <si>
    <t>RASTRO MUNICIPAL</t>
  </si>
  <si>
    <t>MERCADOS, CENTROS DE ABASTOS Y COMERCIOS</t>
  </si>
  <si>
    <t>REGISTRO CIVIL</t>
  </si>
  <si>
    <t>CATASTRO</t>
  </si>
  <si>
    <t>SEGURIDAD PUBLICA</t>
  </si>
  <si>
    <t>MEDIO AMBIENTE</t>
  </si>
  <si>
    <t>LICENCIA DE USO DE SUELO</t>
  </si>
  <si>
    <t>COLOCACION DE ANUNCIOS PUBLICITARIOS</t>
  </si>
  <si>
    <t>ASEO PUBLICO</t>
  </si>
  <si>
    <t>ACCESO A LA INFORMACION PUBLICA</t>
  </si>
  <si>
    <t>CONSTANCIAS, CERTIFICACIONES Y LEGALIZACION</t>
  </si>
  <si>
    <t>COMERCIO TEMPORAL EN TERRENOS PROPIEDAD DEL FUNDO MUNICIPAL</t>
  </si>
  <si>
    <t>BOSQUES URBANOS Y MANEJO FORESTAL</t>
  </si>
  <si>
    <t>ESTACIONAMIENTO EXCLUSIVO EN VIA PUBLICA</t>
  </si>
  <si>
    <t>REGISTRO AL PADRON DE CONTRIBUYENTES</t>
  </si>
  <si>
    <t>FONDO GENERAL DE PARTICIPACIONES</t>
  </si>
  <si>
    <t>FONDO DE FOMENTO MUNICIPAL</t>
  </si>
  <si>
    <t>FONDO DE FISCALIZACION Y RECAUDACION (FOFIR)</t>
  </si>
  <si>
    <t>FONDO DE COMPENSACION (FOCO)</t>
  </si>
  <si>
    <t>IMPUESTO ESPECIAL SOBRE PRODUCCION Y SERVICIOS</t>
  </si>
  <si>
    <t>VENTA FINAL DE GASOLINA Y DIESEL I.E.P.S.</t>
  </si>
  <si>
    <t>FONDO DEL IMPUESTO SOBRE LA RENTA</t>
  </si>
  <si>
    <t>FONDO DE ESTABILIZACION DE LOS INGRESOS DE LAS ENTIDADES FEDERATIVAS</t>
  </si>
  <si>
    <t>IMPUESTOS SOBRE AUTOMOVILES NUEVOS</t>
  </si>
  <si>
    <t>IMPUESTOS SOBRE TENENCIA Y USO DE VEHICULOS FED</t>
  </si>
  <si>
    <t>FONDO DE COMPENSACION DEL IMPUESTO SOBRE AUTOMOVILES NUEVOS</t>
  </si>
  <si>
    <t>ISR ENAJENACIONES</t>
  </si>
  <si>
    <t>CONVENIOS ETIQUETADOS</t>
  </si>
  <si>
    <t>TRANSFERENCIAS DE LIBRE DISPOSICION</t>
  </si>
  <si>
    <t>H. XLIII AYUNTAMIENTO CONSTITUCIONAL DE TEPIC</t>
  </si>
  <si>
    <t>TESORERIA MUNICIPAL</t>
  </si>
  <si>
    <t>DIRECCION DE INGRESOS</t>
  </si>
  <si>
    <t>DESCRIPCION</t>
  </si>
  <si>
    <t>PRESUPUESTO VIGENTE</t>
  </si>
  <si>
    <t>FEBRERO</t>
  </si>
  <si>
    <t>MARZO</t>
  </si>
  <si>
    <t>ABRIL</t>
  </si>
  <si>
    <t>MAYO</t>
  </si>
  <si>
    <t>JUNIO</t>
  </si>
  <si>
    <t>JULIO</t>
  </si>
  <si>
    <t>AGOSTO</t>
  </si>
  <si>
    <t>FINANCIAMIENTO INTERNO</t>
  </si>
  <si>
    <t>BANOBRAS</t>
  </si>
  <si>
    <t>IMPUESTOS SOBRE EL PATRIMONIO</t>
  </si>
  <si>
    <t>PROPIEDAD RUSTICA</t>
  </si>
  <si>
    <t>PROPIEDAD URBANA Y SUBURBANA</t>
  </si>
  <si>
    <t>IMPUESTO SOBRE ADQUISICION DE BIENES INMUEBLES</t>
  </si>
  <si>
    <t>ACCESORIOS DE IMPUESTOS</t>
  </si>
  <si>
    <t>RECARGOS DE IMPUESTO PREDIAL</t>
  </si>
  <si>
    <t>RECARGOS DE ISABI CATASTRO</t>
  </si>
  <si>
    <t>GASTOS DE EJECUCION DE IMPUESTO PREDIAL</t>
  </si>
  <si>
    <t>REQUERIMIENTO DE IMPUESTO PREDIAL</t>
  </si>
  <si>
    <t>EMBARGO DE IMPUESTO PREDIAL</t>
  </si>
  <si>
    <t>REMATE DE IMPUESTO PREDIAL</t>
  </si>
  <si>
    <t>ACTUALIZACIONES DE IMPUESTO PREDIAL</t>
  </si>
  <si>
    <t>IMPUESTOS NO COMPRENDIDOS EN LA LEY DE INGRESOS VIGENTE, CAUSADOS EN EJERCICIOS FISCALES ANTERIORES PENDIENTES DE LIQUIDACIÓN O PAGO</t>
  </si>
  <si>
    <t>CONTRIBUCIONES DE MEJORAS POR OBRAS PÚBLICAS</t>
  </si>
  <si>
    <t>APORTACIONES GENERALES  DE OBRAS</t>
  </si>
  <si>
    <t>DERECHOS POR EL USO, GOCE, APROVECHAMIENTO O EXPLOTACIÓN DE BIENES DE DOMINIO PÚBLICO</t>
  </si>
  <si>
    <t>ESPECTACULOS PUBLICOS SIN VENTA DE BEBIDAS</t>
  </si>
  <si>
    <t>EXPEDICION DE PERM. PTOS. FIJOS SEMFI.MOV</t>
  </si>
  <si>
    <t>CUOTA DIARIA A PUESTOS FIJOS SEMIFIJOS Y</t>
  </si>
  <si>
    <t>USOS DIVERSOS BANQUETAS Y JARDINES DE EDIFICIOS</t>
  </si>
  <si>
    <t>PUESTOS ESTABLECIDOS EN FORMA EVENTUAL</t>
  </si>
  <si>
    <t>INST. DE JUEGOS MECANICOS EN VIA PUBLICA</t>
  </si>
  <si>
    <t>INSTALACION DE TIANGUIS</t>
  </si>
  <si>
    <t>TERRENOS A PERPETUIDAD PANTEON JARDIN DE</t>
  </si>
  <si>
    <t>TERRENOS PERPETUIDAD PANTEON HIDALGO</t>
  </si>
  <si>
    <t>TERRENOS PERPETUIDAD FUERA DE LA CABECERA</t>
  </si>
  <si>
    <t>ADQ. CRIPTAS O MAUS. INDIV. JARDIN DE SAN JUAN</t>
  </si>
  <si>
    <t>PERM. DE INST. O CONST. DE CRIPTAS PANTEON JARDIN</t>
  </si>
  <si>
    <t>PER. DE INST. O CONST. DE CRIPTAS PANTEON HIDALGO</t>
  </si>
  <si>
    <t>MATANZA DENTRO DEL RASTRO</t>
  </si>
  <si>
    <t>ACARREO DE CARNE EN CAMIONES DEL MUNICIPIO</t>
  </si>
  <si>
    <t>ACARREO DE CARNES DE EMP O PART CON CONV</t>
  </si>
  <si>
    <t>SERVICIOS QUE SE PRESTEN EN EL INTERIOR DEL RASTRO</t>
  </si>
  <si>
    <t>REFRIGERACION DE CARNES EN EL RASTRO</t>
  </si>
  <si>
    <t>LOCATARIOS DE MERCADO JUAN ESCUTIA</t>
  </si>
  <si>
    <t>LOCATARIOS DE MERCADO MORELOS</t>
  </si>
  <si>
    <t>LOCATARIOS DE MERCADO AMADO NERVO</t>
  </si>
  <si>
    <t>LOCATARIOS DE MERCADOS HERIBERTO CASAS</t>
  </si>
  <si>
    <t>LOCATARIOS DEL MERCADO DEL MAR</t>
  </si>
  <si>
    <t>TITULO CONCESION</t>
  </si>
  <si>
    <t>CAMBIO DE GIRO DE MERCADOS PUBLICOS</t>
  </si>
  <si>
    <t>REPOSICION DE TARJETAS DE PAGO</t>
  </si>
  <si>
    <t>CONSTANCIAS PERSONALES</t>
  </si>
  <si>
    <t>CONSTANCIAS DE NO ADEUDOS</t>
  </si>
  <si>
    <t>AUTORIZACION PARA REMODELACION DE LOCALES</t>
  </si>
  <si>
    <t>SERV. DE SANITARIOS MERCADO JUAN ESCUTIA</t>
  </si>
  <si>
    <t>SERV. DE SANITARIOS MERCADO MORELOS</t>
  </si>
  <si>
    <t>SERV. DE SANITARIOS MERCADO AMADO NERVO</t>
  </si>
  <si>
    <t>SERV. DE SANITARIOS MERCADO DEL MAR</t>
  </si>
  <si>
    <t>PERMUTA DE LOCAL COMERCIAL</t>
  </si>
  <si>
    <t>REFRENDO DE TIT CONCE M. JUAN ESC Y M. MORELOS</t>
  </si>
  <si>
    <t>REFRENDO DE TIT CONCE M. JUAN P.A. H.C. A.M. DEL MAR</t>
  </si>
  <si>
    <t>DERECHOS POR PRESTACIÓN DE SERVICIOS</t>
  </si>
  <si>
    <t>MATRIMONIOS</t>
  </si>
  <si>
    <t>DIVORCIOS</t>
  </si>
  <si>
    <t>TERRENOS DE PANTEONES</t>
  </si>
  <si>
    <t>DEFUNCION</t>
  </si>
  <si>
    <t>SERVICIOS DIVERSOS</t>
  </si>
  <si>
    <t>PLANOS DEL MUNICIPIO A DIFERENTES ESCALAS</t>
  </si>
  <si>
    <t>LEVANTAMIENTO TOPOGRAFICO</t>
  </si>
  <si>
    <t>VERIF. DE MED.FISICA Y COLIND. DE PREDIO URB</t>
  </si>
  <si>
    <t>VERIF.DE MED. FISICA Y COLIND. DE PREDIO RUSTICO</t>
  </si>
  <si>
    <t>TRAMITE DE ESCRITUR.POR CLAVE CATASTRAL</t>
  </si>
  <si>
    <t>AVALUO CATASTRAL PREDIO URBANO</t>
  </si>
  <si>
    <t>AVALUO CATASTRAL PREDIO RUSTICO</t>
  </si>
  <si>
    <t>CONSTANCIA DE REGISTRO CATASTRAL</t>
  </si>
  <si>
    <t>CONSTANCIA DE NO REGISTRO CATASTRAL</t>
  </si>
  <si>
    <t>PRESENTACION DE REGIMEN DE CONDOMINIO</t>
  </si>
  <si>
    <t>PRESENTACION DE FIDEICOMISO NO TRASLATIVO</t>
  </si>
  <si>
    <t>PRESENTACION DE SEGUNDO TESTIMONIO</t>
  </si>
  <si>
    <t>CANCELACION DE ESCRITURA POR REV.</t>
  </si>
  <si>
    <t>LIBERACION DE PATRIMONIO FAM. DE ESCRITURAS</t>
  </si>
  <si>
    <t>RECTIFICACION DE ESCRITURAS</t>
  </si>
  <si>
    <t>ESCRITURA DE PROTOCOLIZACION</t>
  </si>
  <si>
    <t>POR CADA EVENTO DE REINGRESO DE TRAMITE</t>
  </si>
  <si>
    <t>DESMANCOMUNIZACION DE BIENES INMUEBLES</t>
  </si>
  <si>
    <t>ACTUALIZACION DE CARTOGRAFIA POR VALUACION</t>
  </si>
  <si>
    <t>REVISION DE FIDEICOMISO</t>
  </si>
  <si>
    <t>SUSTITUCION DE FIDUCIARIOS O FIDEICOMITENTE</t>
  </si>
  <si>
    <t>PRESENTACION DE TESTIMONIO DE LOTIFICACION</t>
  </si>
  <si>
    <t>PRESENTACION DE TESTIMONIO POR DIVISION DE LOTE</t>
  </si>
  <si>
    <t>VALIDACION DE ACTO O DOCTO. OTORGADO FUERA</t>
  </si>
  <si>
    <t>SELLO DE ESCRITURA YA SOLVENTADA</t>
  </si>
  <si>
    <t>REIMPRESION DE COMPROBANTE DE PAGO ISABI</t>
  </si>
  <si>
    <t>TRAMITE URGENTE POR PREDIO</t>
  </si>
  <si>
    <t>REG. O MOD. PRED. EN VIAS DE REGULARIZACION</t>
  </si>
  <si>
    <t>CONSTANCIA DE NO ADEUDO PREDIAL O REIMP DE REC PGO</t>
  </si>
  <si>
    <t>LIBERACION DE SUSPENCION DE TRASLADO DE DOMINIO</t>
  </si>
  <si>
    <t>ELABORACION DE FICHA CATASTRAL</t>
  </si>
  <si>
    <t>SUBDIVISION DE PREDIOS POR CADA 2 LOTES</t>
  </si>
  <si>
    <t>PRESENTACION DE TESTIMONIO APEO Y DESLINDE NOTARIAL</t>
  </si>
  <si>
    <t>MANIFEST. DE CONST. PREVIA LICENCIA DE CONST. O DICT DE OCUP</t>
  </si>
  <si>
    <t>MANIFEST. DE CONST. PREDIO DE MAS DE 10 AÑOS CONST</t>
  </si>
  <si>
    <t>EXPED. DE CONST DE FECHA DE ADQ. Y/O ANTECED. DE PROP</t>
  </si>
  <si>
    <t>EXPED. DE CLAVE CATASTRAL O CAMBIO DE RUST A URB</t>
  </si>
  <si>
    <t>POR PREDIO ADICIONAL TRAMITADO</t>
  </si>
  <si>
    <t>LIBERACION DE USUFRUCTO VITALICIO</t>
  </si>
  <si>
    <t>FUSION DE PREDIOS</t>
  </si>
  <si>
    <t>REGISTRO DE PERITO VALUADOR POR INSCRIPCION</t>
  </si>
  <si>
    <t>REGISTRO DE PERITO VALUADOR POR REINSCRIPCION</t>
  </si>
  <si>
    <t>COPIA DE DOCUMENTOS</t>
  </si>
  <si>
    <t>EXPEDICION DE CONSTANCIA DE ANTECEDENTE DE REGISTRO CATASTRAL</t>
  </si>
  <si>
    <t>PRESENTACION DE FIDEICOMISO TRASLATIVO DE DOMINIO</t>
  </si>
  <si>
    <t>LIBERACION DE RESERVA DE DOMINIO</t>
  </si>
  <si>
    <t>CONSTANCIA DE RECTIFICACION DE ESCRITURA</t>
  </si>
  <si>
    <t>SERVICIOS ESPECIALES DE SEGURIDAD PUBLICA</t>
  </si>
  <si>
    <t>SERVICIOS DE EVALUACION DE IMPACTO AMBIENTAL</t>
  </si>
  <si>
    <t>EVALUACION DE LA MANIFESTACION DE IMPACTO</t>
  </si>
  <si>
    <t>DICTAMINACION DE FACTIBILIDAD AMBIENTAL</t>
  </si>
  <si>
    <t>EMISION DE LICENCIAS AMBIENTALES</t>
  </si>
  <si>
    <t>SERVICIOS DE DICTAMINACION FORESTAL</t>
  </si>
  <si>
    <t>SERV. DE VERIF.AMBIENTAL EN MATERIA DE PREVEN  Y CONTROL</t>
  </si>
  <si>
    <t>REGISTROS RELACIONADOS CON MANEJO DE RESIDUOS</t>
  </si>
  <si>
    <t>CONSTANCIA DE COMPATIBILIDAD URBANISTICA</t>
  </si>
  <si>
    <t>AUT. DEL PROYECTO DE FRACC Y ACCION URBANA</t>
  </si>
  <si>
    <t>AUTORIZACION PARA URBANIZACION</t>
  </si>
  <si>
    <t>AUTORIZACION DE SUBDIVISION DE PREDIOS</t>
  </si>
  <si>
    <t>AUT. P MOVIM DE TIERRAS POR M3</t>
  </si>
  <si>
    <t>AUT. P COMPACT.PAV  P EST POR M2</t>
  </si>
  <si>
    <t>LICENCIA PARA CONSTRUC.DE INFRAESTRUCT. EN LA VIA PUB.</t>
  </si>
  <si>
    <t>AUT  PARA CONST TEMPORAL DE LA VIA PUBLICA</t>
  </si>
  <si>
    <t>INSP. OCULAR Y VERIF OBRAS DE URBANIZACION</t>
  </si>
  <si>
    <t>REVISION Y AUTORIZACION DEL PROYECTO A.</t>
  </si>
  <si>
    <t>LICENCIA DE CONSTRUCCION</t>
  </si>
  <si>
    <t>EMITIR OTRO TIPO DE AUTORIZACION REFERENTE A LA EDIF</t>
  </si>
  <si>
    <t>REFRENDO DE LICENCIA, PERMISO O AUTORIZACION</t>
  </si>
  <si>
    <t>ALINEAMIENTO Y DESIGNACION DE NUMERO OFICIAL</t>
  </si>
  <si>
    <t>AUTORIZACION P/FUSIONAR O SUBDIVIDIR PREDIO</t>
  </si>
  <si>
    <t>AUTOR.BAJO REGIMEN DE PROP.EN CONDOMINIO</t>
  </si>
  <si>
    <t>OTORGAMIENTO DE CONSTANCIA O DE DICTAMEN</t>
  </si>
  <si>
    <t>COPIA DE DOCUMENTOS OFICIALES</t>
  </si>
  <si>
    <t>AUTORIZACION PARA INICIAR LA VENTA DE LOTES</t>
  </si>
  <si>
    <t>EMISION DE LA RESOLUCION DEFINITIVA DE AUT. DE FRACC</t>
  </si>
  <si>
    <t>TRAMITE URGENTE</t>
  </si>
  <si>
    <t>HOMOLOGACION O NVA ZONIFICACION DE USO DE SUELO</t>
  </si>
  <si>
    <t>DICTAMEN DE ESTUDIO DE IMPACTO VIAL</t>
  </si>
  <si>
    <t>LICENCIA DE USO DE SUELO EXTEMPORANEA</t>
  </si>
  <si>
    <t>ANUNCIOS TEMPORALES POR 30 Y 90 DIAS</t>
  </si>
  <si>
    <t>ANUNCIOS PERMANENTES POR AÑO</t>
  </si>
  <si>
    <t>LICENCIA DE FUNCIONAMIENTO EN EL RAMO DE ALCOHOLES</t>
  </si>
  <si>
    <t>RECOLECCION DE BASURA, DESECHOS O DESPER.</t>
  </si>
  <si>
    <t>LIMPIEZA DE SUPERFICIES PRIVADAS</t>
  </si>
  <si>
    <t>DEPOSITO DESECHOS EN RELLENO SANITARIO DE</t>
  </si>
  <si>
    <t>RECOLECCION DE BASURA EN EVENTOS ESPECIALES</t>
  </si>
  <si>
    <t>RECOLECCION DE BASURA A COM.QUE NO GENEREN MAS DE 20 KILOS</t>
  </si>
  <si>
    <t>EXPEDICION DE COPIAS SIMPLES A PARTIR DE LA VEINTIUNA</t>
  </si>
  <si>
    <t>CERTIFICACION DE HOJAS</t>
  </si>
  <si>
    <t>IMPRESION DE DOCUMENTOS EN MEDIO MAGNETICO</t>
  </si>
  <si>
    <t>REPRODUCCION DE DOCUMENTOS EN MEDIO MAGNETICO</t>
  </si>
  <si>
    <t>CONSTANCIA DE INGRESOS</t>
  </si>
  <si>
    <t>CONSTANCIA DE DEPENDENCIA ECONOMICA</t>
  </si>
  <si>
    <t>CERTIFICACION DE FIRMAS</t>
  </si>
  <si>
    <t>CONSTANCIA Y CERTIFICACION DE RESIDENCIA</t>
  </si>
  <si>
    <t>CERTIFICADO ANTECEDENTE DE ESCRITURA DEL</t>
  </si>
  <si>
    <t>CONSTANCIA DE BUENA CONDUCTA</t>
  </si>
  <si>
    <t>CONSTANCIA DE MODO HONESTO DE VIVIR</t>
  </si>
  <si>
    <t>CONSTANCIA DE IDENTIDAD</t>
  </si>
  <si>
    <t>CONSTANCIA DE NO REGISTRO DE SMN</t>
  </si>
  <si>
    <t>INSPECC.Y DICTAMEN DE PROTECCION CIVIL</t>
  </si>
  <si>
    <t>CERTIFICACION MEDICA</t>
  </si>
  <si>
    <t>CONSULTAS MEDICAS (AREA DENTAL)</t>
  </si>
  <si>
    <t>VERIFICACION SANITARIA A COMERCIOS</t>
  </si>
  <si>
    <t>CONSTANCIA DE INFRACCION Y NO INFRACCION</t>
  </si>
  <si>
    <t>PROPIEDAD URBANA FUNDO MUNICIPAL</t>
  </si>
  <si>
    <t>ARRENDAMIENTO PARA ANUNCIOS PERMANENTES</t>
  </si>
  <si>
    <t>ARRENDAMIENTO PARA ANUNCIOS EVENTUALES</t>
  </si>
  <si>
    <t>TALA O PODA DE ARBOLES A DOM. PARTICULAR</t>
  </si>
  <si>
    <t>RECOLECCION DE RESIDUOS VEGETALES</t>
  </si>
  <si>
    <t>POR ESTACIONARSE EN LUGAR EXCLUSIVO</t>
  </si>
  <si>
    <t>PERMISO PARA CARGA Y DESCARGA</t>
  </si>
  <si>
    <t>OTROS DERECHOS</t>
  </si>
  <si>
    <t>REGISTRO AL PADRON DE PERITOS</t>
  </si>
  <si>
    <t>INSCRIPCION AL PADRON DE PROVEEDORES</t>
  </si>
  <si>
    <t>INSCRIPCION AL PADRON DE CONTRATISTAS</t>
  </si>
  <si>
    <t>ACREDITACION Y REFREN. DE CORRESPON. DE OBRA</t>
  </si>
  <si>
    <t>5% AL MILLAR</t>
  </si>
  <si>
    <t>PRODUCTOS</t>
  </si>
  <si>
    <t>PRODUCTOS FINANCIEROS</t>
  </si>
  <si>
    <t>INT. POR INVERSION GASTO CORRIENTE</t>
  </si>
  <si>
    <t>INT. POR INVERSION FONDO FEDERAL</t>
  </si>
  <si>
    <t>BONIFICACIONES BANCARIAS</t>
  </si>
  <si>
    <t>INT. POR PARTICIPACIONES  FED R 28</t>
  </si>
  <si>
    <t>INT. FONDO III</t>
  </si>
  <si>
    <t>INT. FONDO IV</t>
  </si>
  <si>
    <t>INT. FISM</t>
  </si>
  <si>
    <t>INT. FORTAMUN</t>
  </si>
  <si>
    <t>OTROS PRODUCTOS</t>
  </si>
  <si>
    <t>VENTA DE PLANTAS Y ARBOLES DE VIVEROS</t>
  </si>
  <si>
    <t>APROVECHAMIENTOS</t>
  </si>
  <si>
    <t>MULTAS</t>
  </si>
  <si>
    <t>MULTAS, INFRACCIONES Y SANCIONES</t>
  </si>
  <si>
    <t>VIOLACIONES A LAS LEYES FISCALES</t>
  </si>
  <si>
    <t>MULTAS DE JUZGADO CIVICO</t>
  </si>
  <si>
    <t>MULTAS LOCALES TRANSITO MUNICIPAL</t>
  </si>
  <si>
    <t>MULTAS LOCALES INSPECCION FISCAL</t>
  </si>
  <si>
    <t>MULTAS LOCALES LICENCIAS</t>
  </si>
  <si>
    <t>MULTAS LOCALES ORDENAMIENTO TERRITORIAL INTEGRAL</t>
  </si>
  <si>
    <t>MULTAS DE PROTECCION CIVIL</t>
  </si>
  <si>
    <t>MULTAS DE PROCEDIMIENTO C. IMPUESTO PREDIAL</t>
  </si>
  <si>
    <t>MULTAS FEDERALES</t>
  </si>
  <si>
    <t>MULTAS VARIAS</t>
  </si>
  <si>
    <t>MULTAS DE MEDIO AMBIENTE Y DESARROLLO SUSTENTABLE</t>
  </si>
  <si>
    <t>INDEMNIZACIONES</t>
  </si>
  <si>
    <t>INDEMNIZACION CHEQUES DEVUELTOS</t>
  </si>
  <si>
    <t>INDEMNIZACION POR DAÑOS AL MUNICIPIO</t>
  </si>
  <si>
    <t>OTROS APROVECHAMIENTOS</t>
  </si>
  <si>
    <t>RECORRIDOS TURISTICOS</t>
  </si>
  <si>
    <t>REINTEGRO, DEVOLUCIONES Y ALCANCES</t>
  </si>
  <si>
    <t>SERVICIOS PRESTADOS POR EL INST. DE  ARTE Y CULTURA</t>
  </si>
  <si>
    <t>VENTA DE BASES Y LICITACIONES</t>
  </si>
  <si>
    <t>VENTA DE BASES ADQUISICION DE BIENES Y SERVICIOS</t>
  </si>
  <si>
    <t>VENTA DE BASES CONTRATACIONES DE OBRAS</t>
  </si>
  <si>
    <t>DONACIONES, HERENCIAS Y LEGADOS</t>
  </si>
  <si>
    <t>ACCESORIOS DE APROVECHAMIENTOS</t>
  </si>
  <si>
    <t>RECARGOS DE TRANSITO MUNICIPAL</t>
  </si>
  <si>
    <t>RECARGOS POR PARCIALIDAD (MULTAS FEDERALES)</t>
  </si>
  <si>
    <t>RECARGOS POR MORA (MULTAS FEDERALES)</t>
  </si>
  <si>
    <t>RECARGOS POR ANUNCIOS PERMANENTES</t>
  </si>
  <si>
    <t>RECARGOS DE PARTICIPACIONES</t>
  </si>
  <si>
    <t>REQUERIMIENTO DE MULTAS FEDERALES</t>
  </si>
  <si>
    <t>EMBARGO DE MULTAS FEDERALES</t>
  </si>
  <si>
    <t>REMATE DE MULTAS FEDERALES</t>
  </si>
  <si>
    <t>GASTOS EXTRAORDINARIOS DEL PAE</t>
  </si>
  <si>
    <t>ACTUALIZACIONES DE MULTAS FEDERALES</t>
  </si>
  <si>
    <t>ACTUALIZACIONES DE ANUNCIOS PERMANENTES</t>
  </si>
  <si>
    <t>ACTUALIZACIONES DE PARTICIPACIONES</t>
  </si>
  <si>
    <t>PARTICIPACIONES</t>
  </si>
  <si>
    <t xml:space="preserve">APORTACIONES </t>
  </si>
  <si>
    <t>CONVENIOS</t>
  </si>
  <si>
    <t>RAMO 23</t>
  </si>
  <si>
    <t>DONATIVOS EN FORMA DIRECTA AL SECTOR PUBLICO</t>
  </si>
  <si>
    <t>INGRESOS PROPIOS</t>
  </si>
  <si>
    <t>ENERO</t>
  </si>
  <si>
    <t>TOTAL</t>
  </si>
  <si>
    <t>SEPTIEMBRE</t>
  </si>
  <si>
    <t>OCTUBRE</t>
  </si>
  <si>
    <t>NOVIEMBRE</t>
  </si>
  <si>
    <t>DICIEMBRE</t>
  </si>
  <si>
    <t>PARTIDA CONTABLE</t>
  </si>
  <si>
    <t>NUMERO</t>
  </si>
  <si>
    <t>IMPUESTOS</t>
  </si>
  <si>
    <t>4112-01</t>
  </si>
  <si>
    <t>4112-01-01</t>
  </si>
  <si>
    <t>4112-01-02</t>
  </si>
  <si>
    <t>4112-02</t>
  </si>
  <si>
    <t>4112-02-01</t>
  </si>
  <si>
    <t>4117</t>
  </si>
  <si>
    <t>4117-01</t>
  </si>
  <si>
    <t>4117-01-01</t>
  </si>
  <si>
    <t>4117-01-02</t>
  </si>
  <si>
    <t>4117-02</t>
  </si>
  <si>
    <t>4117-02-01</t>
  </si>
  <si>
    <t>4117-02-02</t>
  </si>
  <si>
    <t>4117-02-03</t>
  </si>
  <si>
    <t>4117-02-04</t>
  </si>
  <si>
    <t>4117-03</t>
  </si>
  <si>
    <t>4117-03-01</t>
  </si>
  <si>
    <t>4118</t>
  </si>
  <si>
    <t>4118-01</t>
  </si>
  <si>
    <t>4118-01-01</t>
  </si>
  <si>
    <t xml:space="preserve">CONTRIBUCIONES DE MEJORAS </t>
  </si>
  <si>
    <t>4131</t>
  </si>
  <si>
    <t>4131-01</t>
  </si>
  <si>
    <t>4131-01-01</t>
  </si>
  <si>
    <t>4132</t>
  </si>
  <si>
    <t>CONTRIBUCIONES DE MEJORAS NO COMPRENDIDAS EN LA LEY DE INGRESOS VIGENTE, CAUSADAS EN EJERCICIOS FISCALES ANTERIORES PENDIENTES DE LIQUIDACION O  PAGO</t>
  </si>
  <si>
    <t>4132-01</t>
  </si>
  <si>
    <t>APORTACIONES GENERALES  DE OBRAS DE EJERCICIOS ANTERIORES</t>
  </si>
  <si>
    <t>4132-01-01</t>
  </si>
  <si>
    <t>DERECHOS</t>
  </si>
  <si>
    <t>4141</t>
  </si>
  <si>
    <t>4141-01</t>
  </si>
  <si>
    <t>4141-01-01</t>
  </si>
  <si>
    <t>4141-01-02</t>
  </si>
  <si>
    <t>4141-01-03</t>
  </si>
  <si>
    <t>4141-01-04</t>
  </si>
  <si>
    <t>4141-01-06</t>
  </si>
  <si>
    <t>4141-01-07</t>
  </si>
  <si>
    <t>4141-01-08</t>
  </si>
  <si>
    <t>4141-01-09</t>
  </si>
  <si>
    <t>INTALACION DE MAQUINAS DESPACHADORAS</t>
  </si>
  <si>
    <t>4141-02-01</t>
  </si>
  <si>
    <t>4141-02-02</t>
  </si>
  <si>
    <t>4141-02-03</t>
  </si>
  <si>
    <t>4141-02-07</t>
  </si>
  <si>
    <t>4141-02-08</t>
  </si>
  <si>
    <t>4141-02-09</t>
  </si>
  <si>
    <t>4141-03</t>
  </si>
  <si>
    <t>4141-03-01</t>
  </si>
  <si>
    <t>4141-03-02</t>
  </si>
  <si>
    <t>4141-03-03</t>
  </si>
  <si>
    <t>4141-03-04</t>
  </si>
  <si>
    <t>4141-03-07</t>
  </si>
  <si>
    <t>4141-04</t>
  </si>
  <si>
    <t>4141-04-01</t>
  </si>
  <si>
    <t>4141-04-02</t>
  </si>
  <si>
    <t>4141-04-03</t>
  </si>
  <si>
    <t>4141-04-04</t>
  </si>
  <si>
    <t>4141-04-05</t>
  </si>
  <si>
    <t>4141-04-06</t>
  </si>
  <si>
    <t>4141-04-08</t>
  </si>
  <si>
    <t>4141-04-09</t>
  </si>
  <si>
    <t>4141-04-10</t>
  </si>
  <si>
    <t>4141-04-11</t>
  </si>
  <si>
    <t>4141-04-12</t>
  </si>
  <si>
    <t>4141-04-13</t>
  </si>
  <si>
    <t>4141-04-14</t>
  </si>
  <si>
    <t>4141-04-15</t>
  </si>
  <si>
    <t>4141-04-16</t>
  </si>
  <si>
    <t>4141-04-17</t>
  </si>
  <si>
    <t>4141-04-18</t>
  </si>
  <si>
    <t>4141-04-19</t>
  </si>
  <si>
    <t>4143</t>
  </si>
  <si>
    <t>4143-01</t>
  </si>
  <si>
    <t>4143-01-01</t>
  </si>
  <si>
    <t>4143-01-02</t>
  </si>
  <si>
    <t>4143-01-03</t>
  </si>
  <si>
    <t>4143-01-04</t>
  </si>
  <si>
    <t xml:space="preserve"> NACIMIENTOS</t>
  </si>
  <si>
    <t>4143-01-05</t>
  </si>
  <si>
    <t xml:space="preserve"> RECONOCIMIENTOS</t>
  </si>
  <si>
    <t>4143-01-06</t>
  </si>
  <si>
    <t>4143-01-07</t>
  </si>
  <si>
    <t>4143-02</t>
  </si>
  <si>
    <t>4143-02-01</t>
  </si>
  <si>
    <t>4143-02-02</t>
  </si>
  <si>
    <t>4143-02-03</t>
  </si>
  <si>
    <t>4143-02-04</t>
  </si>
  <si>
    <t>4143-02-05</t>
  </si>
  <si>
    <t>4143-02-06</t>
  </si>
  <si>
    <t>4143-02-07</t>
  </si>
  <si>
    <t>4143-02-08</t>
  </si>
  <si>
    <t>4143-02-09</t>
  </si>
  <si>
    <t>4143-02-10</t>
  </si>
  <si>
    <t>4143-02-11</t>
  </si>
  <si>
    <t>4143-02-12</t>
  </si>
  <si>
    <t>4143-02-13</t>
  </si>
  <si>
    <t>4143-02-14</t>
  </si>
  <si>
    <t>4143-02-15</t>
  </si>
  <si>
    <t>4143-02-16</t>
  </si>
  <si>
    <t>4143-02-17</t>
  </si>
  <si>
    <t>4143-02-18</t>
  </si>
  <si>
    <t>4143-02-19</t>
  </si>
  <si>
    <t>4143-02-20</t>
  </si>
  <si>
    <t>4143-02-21</t>
  </si>
  <si>
    <t>4143-02-23</t>
  </si>
  <si>
    <t>4143-02-27</t>
  </si>
  <si>
    <t>4143-02-28</t>
  </si>
  <si>
    <t>4143-02-29</t>
  </si>
  <si>
    <t>4143-02-30</t>
  </si>
  <si>
    <t>4143-02-31</t>
  </si>
  <si>
    <t>4143-02-32</t>
  </si>
  <si>
    <t>4143-02-33</t>
  </si>
  <si>
    <t>4143-02-34</t>
  </si>
  <si>
    <t>4143-02-36</t>
  </si>
  <si>
    <t>4143-02-37</t>
  </si>
  <si>
    <t>4143-02-38</t>
  </si>
  <si>
    <t>4143-02-39</t>
  </si>
  <si>
    <t>4143-02-40</t>
  </si>
  <si>
    <t>4143-02-41</t>
  </si>
  <si>
    <t>4143-02-42</t>
  </si>
  <si>
    <t>4143-02-43</t>
  </si>
  <si>
    <t>4143-02-44</t>
  </si>
  <si>
    <t>4143-02-45</t>
  </si>
  <si>
    <t>4143-02-46</t>
  </si>
  <si>
    <t>4143-02-47</t>
  </si>
  <si>
    <t>4143-02-48</t>
  </si>
  <si>
    <t>4143-02-49</t>
  </si>
  <si>
    <t>4143-02-50</t>
  </si>
  <si>
    <t>4143-02-51</t>
  </si>
  <si>
    <t>4143-02-52</t>
  </si>
  <si>
    <t>4143-02-53</t>
  </si>
  <si>
    <t>4143-03</t>
  </si>
  <si>
    <t>4143-03-01</t>
  </si>
  <si>
    <t>4143-04</t>
  </si>
  <si>
    <t>4143-04-01</t>
  </si>
  <si>
    <t>4143-04-02</t>
  </si>
  <si>
    <t>4143-04-03</t>
  </si>
  <si>
    <t>4143-04-04</t>
  </si>
  <si>
    <t>4143-04-05</t>
  </si>
  <si>
    <t>4143-04-06</t>
  </si>
  <si>
    <t>4143-04-07</t>
  </si>
  <si>
    <t>4143-05</t>
  </si>
  <si>
    <t>4143-05-01</t>
  </si>
  <si>
    <t>4143-05-02</t>
  </si>
  <si>
    <t>4143-05-04</t>
  </si>
  <si>
    <t>4143-05-05</t>
  </si>
  <si>
    <t>4143-05-06</t>
  </si>
  <si>
    <t>4143-05-07</t>
  </si>
  <si>
    <t>4143-05-08</t>
  </si>
  <si>
    <t>4143-05-09</t>
  </si>
  <si>
    <t>4143-05-10</t>
  </si>
  <si>
    <t>4143-05-11</t>
  </si>
  <si>
    <t>4143-05-12</t>
  </si>
  <si>
    <t>4143-05-13</t>
  </si>
  <si>
    <t>4143-05-15</t>
  </si>
  <si>
    <t>4143-05-16</t>
  </si>
  <si>
    <t>4143-05-17</t>
  </si>
  <si>
    <t>4143-05-19</t>
  </si>
  <si>
    <t>4143-05-20</t>
  </si>
  <si>
    <t>4143-05-21</t>
  </si>
  <si>
    <t>4143-05-29</t>
  </si>
  <si>
    <t>4143-05-30</t>
  </si>
  <si>
    <t>4143-05-31</t>
  </si>
  <si>
    <t>4143-05-32</t>
  </si>
  <si>
    <t>4143-05-33</t>
  </si>
  <si>
    <t>ENTREGA RECEPCION DE FRACCIONAMIENTOS</t>
  </si>
  <si>
    <t>4143-05-34</t>
  </si>
  <si>
    <t>4143-06</t>
  </si>
  <si>
    <t>4143-06-01</t>
  </si>
  <si>
    <t>4143-06-02</t>
  </si>
  <si>
    <t>4143-07</t>
  </si>
  <si>
    <t>4143-07-01</t>
  </si>
  <si>
    <t>4143-07-02</t>
  </si>
  <si>
    <t>4143-08</t>
  </si>
  <si>
    <t>4143-08-01</t>
  </si>
  <si>
    <t>4143-08-03</t>
  </si>
  <si>
    <t>4143-08-04</t>
  </si>
  <si>
    <t>4143-09</t>
  </si>
  <si>
    <t>4143-09-01</t>
  </si>
  <si>
    <t>4143-09-02</t>
  </si>
  <si>
    <t>4143-09-04</t>
  </si>
  <si>
    <t>4143-09-05</t>
  </si>
  <si>
    <t>DEPOSITA BASURA RELLENO SANITARIO POR CONVENIO</t>
  </si>
  <si>
    <t>4143-09-06</t>
  </si>
  <si>
    <t>4143-09-07</t>
  </si>
  <si>
    <t>4143-10</t>
  </si>
  <si>
    <t>4143-10-01</t>
  </si>
  <si>
    <t>4143-10-02</t>
  </si>
  <si>
    <t>4143-10-03</t>
  </si>
  <si>
    <t>4143-10-04</t>
  </si>
  <si>
    <t>4143-11</t>
  </si>
  <si>
    <t>4143-11-01</t>
  </si>
  <si>
    <t>4143-11-02</t>
  </si>
  <si>
    <t>4143-11-03</t>
  </si>
  <si>
    <t>4143-11-06</t>
  </si>
  <si>
    <t>4143-11-07</t>
  </si>
  <si>
    <t>4143-11-08</t>
  </si>
  <si>
    <t>4143-11-09</t>
  </si>
  <si>
    <t>4143-11-10</t>
  </si>
  <si>
    <t>4143-11-11</t>
  </si>
  <si>
    <t>4143-11-12</t>
  </si>
  <si>
    <t>4143-11-13</t>
  </si>
  <si>
    <t>4143-11-14</t>
  </si>
  <si>
    <t>4143-11-15</t>
  </si>
  <si>
    <t>4143-11-16</t>
  </si>
  <si>
    <t>4143-11-17</t>
  </si>
  <si>
    <t xml:space="preserve">CONSTANCIA DE HECHOS </t>
  </si>
  <si>
    <t>4143-11-18</t>
  </si>
  <si>
    <t>4143-12</t>
  </si>
  <si>
    <t>4143-12-01</t>
  </si>
  <si>
    <t>4143-12-02</t>
  </si>
  <si>
    <t>4143-12-03</t>
  </si>
  <si>
    <t>4143-13</t>
  </si>
  <si>
    <t>4143-13-01</t>
  </si>
  <si>
    <t>4143-13-02</t>
  </si>
  <si>
    <t>4143-14</t>
  </si>
  <si>
    <t>4143-14-01</t>
  </si>
  <si>
    <t>4143-14-02</t>
  </si>
  <si>
    <t>4149-01</t>
  </si>
  <si>
    <t>4149-01-01</t>
  </si>
  <si>
    <t>4149-01-02</t>
  </si>
  <si>
    <t>4149-01-03</t>
  </si>
  <si>
    <t>4149-01-04</t>
  </si>
  <si>
    <t>4149-01-05</t>
  </si>
  <si>
    <t>4149-01-06</t>
  </si>
  <si>
    <t>4150</t>
  </si>
  <si>
    <t>4151</t>
  </si>
  <si>
    <t>4151-01</t>
  </si>
  <si>
    <t>4151-01-01</t>
  </si>
  <si>
    <t>4151-01-02</t>
  </si>
  <si>
    <t>4151-01-03</t>
  </si>
  <si>
    <t>4151-01-04</t>
  </si>
  <si>
    <t>4151-01-05</t>
  </si>
  <si>
    <t>4151-01-06</t>
  </si>
  <si>
    <t>4151-01-07</t>
  </si>
  <si>
    <t>4151-01-08</t>
  </si>
  <si>
    <t>4151-02</t>
  </si>
  <si>
    <t>4151-02-01</t>
  </si>
  <si>
    <t>4151-02-02</t>
  </si>
  <si>
    <t>4151-02-03</t>
  </si>
  <si>
    <t>COMERCIALIZACION DE PUBLICIDAD</t>
  </si>
  <si>
    <t>4160</t>
  </si>
  <si>
    <t>4162</t>
  </si>
  <si>
    <t>4162-01</t>
  </si>
  <si>
    <t>4162-01-02</t>
  </si>
  <si>
    <t>4162-01-03</t>
  </si>
  <si>
    <t>4162-01-04</t>
  </si>
  <si>
    <t>4162-01-05</t>
  </si>
  <si>
    <t>4162-01-06</t>
  </si>
  <si>
    <t>4162-01-07</t>
  </si>
  <si>
    <t>4162-01-08</t>
  </si>
  <si>
    <t>4162-01-09</t>
  </si>
  <si>
    <t>MULTAS DE ASEO</t>
  </si>
  <si>
    <t>4162-01-10</t>
  </si>
  <si>
    <t>4162-01-11</t>
  </si>
  <si>
    <t>4162-01-12</t>
  </si>
  <si>
    <t>MULTAS DE SALUD</t>
  </si>
  <si>
    <t>4162-01-13</t>
  </si>
  <si>
    <t>4162-01-15</t>
  </si>
  <si>
    <t>4163</t>
  </si>
  <si>
    <t>4163-01</t>
  </si>
  <si>
    <t>4163-01-01</t>
  </si>
  <si>
    <t>4163-01-02</t>
  </si>
  <si>
    <t>4169</t>
  </si>
  <si>
    <t>4169-1</t>
  </si>
  <si>
    <t>4169-1-01</t>
  </si>
  <si>
    <t>4169-1-01-03</t>
  </si>
  <si>
    <t>4169-1-01-04</t>
  </si>
  <si>
    <t xml:space="preserve"> INGRESOS NO IDENTIFICADOS</t>
  </si>
  <si>
    <t>4169-1-01-05</t>
  </si>
  <si>
    <t>4169-1-04</t>
  </si>
  <si>
    <t>4169-1-04-01</t>
  </si>
  <si>
    <t>4169-1-04-02</t>
  </si>
  <si>
    <t>4169-1-05</t>
  </si>
  <si>
    <t>4169-1-05-01</t>
  </si>
  <si>
    <t>4168</t>
  </si>
  <si>
    <t>4168-01</t>
  </si>
  <si>
    <t>4168-01-03</t>
  </si>
  <si>
    <t>4168-01-04</t>
  </si>
  <si>
    <t>4168-01-05</t>
  </si>
  <si>
    <t>4168-01-06</t>
  </si>
  <si>
    <t>4168-01-07</t>
  </si>
  <si>
    <t>4168-02</t>
  </si>
  <si>
    <t>4168-02-01</t>
  </si>
  <si>
    <t>4168-02-02</t>
  </si>
  <si>
    <t>4168-02-03</t>
  </si>
  <si>
    <t>4168-02-04</t>
  </si>
  <si>
    <t>4168-02-09</t>
  </si>
  <si>
    <t>GASTOS DE COBRANZA DE TRANSITO MUNICIPAL</t>
  </si>
  <si>
    <t>4168-03</t>
  </si>
  <si>
    <t>4168-03-01</t>
  </si>
  <si>
    <t>4168-03-03</t>
  </si>
  <si>
    <t>ACTUALIZACIONES DE MULTAS DE TRANSITO</t>
  </si>
  <si>
    <t>4168-03-04</t>
  </si>
  <si>
    <t>4168-03-05</t>
  </si>
  <si>
    <t>42</t>
  </si>
  <si>
    <t>PARTICIPACIONES APORTACIONES, CONVENIOS, INCENTIVOS DERIVADOS DE LA COLABORACION FISCAL, FONDOS DISTINTOS DE APORTACIONES , TRASNFERENCIAS, ASIGNACIONES, SUBSIDIOS Y SUBVENCIONES, Y PENSIONES Y JUBILACIONES</t>
  </si>
  <si>
    <t>PARTICIPACIONES, APORTACIONES,  CONVENIOS, INCENTIVOS DERIVADOS DE LA COLABORACION FISCAL Y FONDOS DISTINTOS DE APORTACIONES</t>
  </si>
  <si>
    <t>4211</t>
  </si>
  <si>
    <t>4211-01</t>
  </si>
  <si>
    <t>4211-02</t>
  </si>
  <si>
    <t>4211-03</t>
  </si>
  <si>
    <t>4211-04</t>
  </si>
  <si>
    <t>4211-06</t>
  </si>
  <si>
    <t>4211-09</t>
  </si>
  <si>
    <t>4211-10</t>
  </si>
  <si>
    <t>4211-11</t>
  </si>
  <si>
    <t>4211-12</t>
  </si>
  <si>
    <t>4211-13</t>
  </si>
  <si>
    <t>4211-15</t>
  </si>
  <si>
    <t>4211-16</t>
  </si>
  <si>
    <t>4212</t>
  </si>
  <si>
    <t>4212-01</t>
  </si>
  <si>
    <t>4212-03</t>
  </si>
  <si>
    <t>4213</t>
  </si>
  <si>
    <t>4213-02</t>
  </si>
  <si>
    <t>4213-02-04</t>
  </si>
  <si>
    <t>4220</t>
  </si>
  <si>
    <t>TRANSFERENCIAS,ASIGNACIONES,SUBSIDIOS Y SUBVENCIONES,  Y PENSIONES Y JUBILACIONES</t>
  </si>
  <si>
    <t>4221</t>
  </si>
  <si>
    <t>TRANSFERENCIAS INTERNAS Y ASIGNACIONES DEL SECTOR PUBLICO</t>
  </si>
  <si>
    <t>4221-01</t>
  </si>
  <si>
    <t>4221-01-01</t>
  </si>
  <si>
    <t>FINANCIAMIENTO INTERNO, PRESTAMOS DE LA DEUDA PUBLICA INTERNA POR PAGAR A CORTO Y LARGO PLAZO</t>
  </si>
  <si>
    <t>SUB-TOTAL</t>
  </si>
  <si>
    <t>SIAPA</t>
  </si>
  <si>
    <t>PRESUPUESTO DE INGRESOS EJERCICIO FISCAL 2026</t>
  </si>
  <si>
    <t>FONDO PARA LA INFRAESTRUCTURA SOCIAL MUNICIPAL (FAIS)</t>
  </si>
  <si>
    <t>FONDO DE APORTACIONES PARA EL FORTALECIMIENTO DE LOS MUNICIPIOS (FORTAMUN)</t>
  </si>
  <si>
    <t>4151-02-04</t>
  </si>
  <si>
    <t>PRODUCTOS DEL RASTRO</t>
  </si>
  <si>
    <t>4151-02-05</t>
  </si>
  <si>
    <t>4151-02-06</t>
  </si>
  <si>
    <t>REPOSCION DE CHEQUE</t>
  </si>
  <si>
    <t>4151-02-07</t>
  </si>
  <si>
    <t>TARJETA DE IDENTIFICACION DE GIRO Y CONTINUIDAD DE HORARIO NOCTURNO</t>
  </si>
  <si>
    <t>SERVICIOS DEL CENTRO DE BIENESTAR ANIMAL</t>
  </si>
  <si>
    <t>01</t>
  </si>
  <si>
    <t>01-01</t>
  </si>
  <si>
    <t>LICENCIAS PARA EVENTOS PUB. C/VTA DE BEBIDAS DE ALTA Y BAJA</t>
  </si>
  <si>
    <t>BOLETA CON INFORMACION GENERAL PREDIO CON NOTIFICACION</t>
  </si>
  <si>
    <t>LICENCIAS, PERMISOS, AUTORIZACIONES, RENOVACIONES Y ANUENCIAS EN GRAL. PARA URBANIZ. CONTRUC. Y OTROS</t>
  </si>
  <si>
    <t>LICENCIAS, PERMISOS, REFRENDOS Y ANUENCIAS EN GENERAL PARA FUNCIONAMIENTO DE NEGOCIOS CON Y SIN VENTA DE 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</si>
</sst>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6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7">
    <xf numFmtId="0" fontId="0" fillId="0" borderId="0" xfId="0"/>
    <xf numFmtId="0" fontId="20" fillId="0" borderId="0" xfId="0" applyFont="1" applyAlignment="1">
      <alignment vertical="center"/>
    </xf>
    <xf numFmtId="1" fontId="22" fillId="0" borderId="10" xfId="0" applyNumberFormat="1" applyFont="1" applyBorder="1" applyAlignment="1">
      <alignment horizontal="left" vertical="center" wrapText="1"/>
    </xf>
    <xf numFmtId="2" fontId="22" fillId="0" borderId="10" xfId="0" applyNumberFormat="1" applyFont="1" applyBorder="1" applyAlignment="1">
      <alignment horizontal="left" vertical="center" wrapText="1"/>
    </xf>
    <xf numFmtId="1" fontId="22" fillId="35" borderId="10" xfId="0" applyNumberFormat="1" applyFont="1" applyFill="1" applyBorder="1" applyAlignment="1">
      <alignment horizontal="left" vertical="center" wrapText="1"/>
    </xf>
    <xf numFmtId="2" fontId="22" fillId="35" borderId="10" xfId="0" applyNumberFormat="1" applyFont="1" applyFill="1" applyBorder="1" applyAlignment="1">
      <alignment horizontal="left" vertical="center" wrapText="1"/>
    </xf>
    <xf numFmtId="1" fontId="22" fillId="36" borderId="10" xfId="0" applyNumberFormat="1" applyFont="1" applyFill="1" applyBorder="1" applyAlignment="1">
      <alignment horizontal="left" vertical="center" wrapText="1"/>
    </xf>
    <xf numFmtId="2" fontId="22" fillId="36" borderId="10" xfId="0" applyNumberFormat="1" applyFont="1" applyFill="1" applyBorder="1" applyAlignment="1">
      <alignment horizontal="left" vertical="center" wrapText="1"/>
    </xf>
    <xf numFmtId="2" fontId="22" fillId="34" borderId="10" xfId="0" applyNumberFormat="1" applyFont="1" applyFill="1" applyBorder="1" applyAlignment="1">
      <alignment horizontal="left" vertical="center" wrapText="1"/>
    </xf>
    <xf numFmtId="2" fontId="20" fillId="0" borderId="10" xfId="0" applyNumberFormat="1" applyFont="1" applyBorder="1" applyAlignment="1">
      <alignment horizontal="left"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2" fontId="22" fillId="33" borderId="10" xfId="0" applyNumberFormat="1" applyFont="1" applyFill="1" applyBorder="1" applyAlignment="1">
      <alignment horizontal="left" vertical="center" wrapText="1"/>
    </xf>
    <xf numFmtId="49" fontId="20" fillId="0" borderId="10" xfId="0" applyNumberFormat="1" applyFont="1" applyBorder="1" applyAlignment="1">
      <alignment horizontal="left" vertical="center" wrapText="1"/>
    </xf>
    <xf numFmtId="2" fontId="22" fillId="35" borderId="10" xfId="0" applyNumberFormat="1" applyFont="1" applyFill="1" applyBorder="1" applyAlignment="1">
      <alignment horizontal="justify" vertical="center" wrapText="1"/>
    </xf>
    <xf numFmtId="2" fontId="22" fillId="36" borderId="10" xfId="0" applyNumberFormat="1" applyFont="1" applyFill="1" applyBorder="1" applyAlignment="1">
      <alignment horizontal="justify" vertical="center" wrapText="1"/>
    </xf>
    <xf numFmtId="2" fontId="22" fillId="35" borderId="10" xfId="0" applyNumberFormat="1" applyFont="1" applyFill="1" applyBorder="1" applyAlignment="1">
      <alignment horizontal="left" vertical="center"/>
    </xf>
    <xf numFmtId="49" fontId="22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49" fontId="20" fillId="0" borderId="0" xfId="0" applyNumberFormat="1" applyFont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49" fontId="20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49" fontId="23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2" fontId="25" fillId="37" borderId="10" xfId="0" applyNumberFormat="1" applyFont="1" applyFill="1" applyBorder="1" applyAlignment="1">
      <alignment vertical="center" wrapText="1"/>
    </xf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center" vertical="center" wrapText="1"/>
    </xf>
    <xf numFmtId="164" fontId="22" fillId="0" borderId="10" xfId="0" applyNumberFormat="1" applyFont="1" applyBorder="1" applyAlignment="1">
      <alignment horizontal="right" vertical="center" wrapText="1"/>
    </xf>
    <xf numFmtId="164" fontId="22" fillId="35" borderId="10" xfId="0" applyNumberFormat="1" applyFont="1" applyFill="1" applyBorder="1" applyAlignment="1">
      <alignment horizontal="right" vertical="center" wrapText="1"/>
    </xf>
    <xf numFmtId="164" fontId="22" fillId="36" borderId="10" xfId="0" applyNumberFormat="1" applyFont="1" applyFill="1" applyBorder="1" applyAlignment="1">
      <alignment horizontal="right" vertical="center" wrapText="1"/>
    </xf>
    <xf numFmtId="164" fontId="22" fillId="34" borderId="10" xfId="0" applyNumberFormat="1" applyFont="1" applyFill="1" applyBorder="1" applyAlignment="1">
      <alignment horizontal="right" vertical="center" wrapText="1"/>
    </xf>
    <xf numFmtId="164" fontId="20" fillId="0" borderId="10" xfId="0" applyNumberFormat="1" applyFont="1" applyBorder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/>
    </xf>
    <xf numFmtId="164" fontId="23" fillId="0" borderId="0" xfId="0" applyNumberFormat="1" applyFont="1" applyAlignment="1">
      <alignment horizontal="right" vertical="center"/>
    </xf>
    <xf numFmtId="164" fontId="23" fillId="0" borderId="0" xfId="0" applyNumberFormat="1" applyFont="1" applyAlignment="1">
      <alignment vertical="center"/>
    </xf>
    <xf numFmtId="164" fontId="20" fillId="0" borderId="10" xfId="0" applyNumberFormat="1" applyFont="1" applyBorder="1" applyAlignment="1">
      <alignment vertical="center"/>
    </xf>
    <xf numFmtId="2" fontId="24" fillId="0" borderId="10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2" fontId="22" fillId="34" borderId="10" xfId="0" applyNumberFormat="1" applyFont="1" applyFill="1" applyBorder="1" applyAlignment="1">
      <alignment horizontal="center" vertical="center" wrapText="1"/>
    </xf>
    <xf numFmtId="2" fontId="20" fillId="0" borderId="10" xfId="0" applyNumberFormat="1" applyFont="1" applyFill="1" applyBorder="1" applyAlignment="1">
      <alignment horizontal="left" vertical="center" wrapText="1"/>
    </xf>
    <xf numFmtId="49" fontId="22" fillId="35" borderId="10" xfId="0" applyNumberFormat="1" applyFont="1" applyFill="1" applyBorder="1" applyAlignment="1">
      <alignment horizontal="left" vertical="center" wrapText="1"/>
    </xf>
    <xf numFmtId="49" fontId="22" fillId="36" borderId="10" xfId="0" applyNumberFormat="1" applyFont="1" applyFill="1" applyBorder="1" applyAlignment="1">
      <alignment horizontal="left"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64" fontId="18" fillId="0" borderId="10" xfId="0" applyNumberFormat="1" applyFont="1" applyBorder="1" applyAlignment="1">
      <alignment vertical="center"/>
    </xf>
    <xf numFmtId="164" fontId="22" fillId="34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2" fontId="22" fillId="34" borderId="10" xfId="0" applyNumberFormat="1" applyFont="1" applyFill="1" applyBorder="1" applyAlignment="1">
      <alignment horizontal="center" vertical="center" wrapText="1"/>
    </xf>
    <xf numFmtId="4" fontId="22" fillId="34" borderId="10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right" vertical="center" wrapText="1"/>
    </xf>
    <xf numFmtId="164" fontId="20" fillId="0" borderId="1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571499</xdr:colOff>
      <xdr:row>1</xdr:row>
      <xdr:rowOff>38100</xdr:rowOff>
    </xdr:from>
    <xdr:to>
      <xdr:col>14</xdr:col>
      <xdr:colOff>735912</xdr:colOff>
      <xdr:row>3</xdr:row>
      <xdr:rowOff>175542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0CCF661-BBC7-4CE3-967D-E1693383D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68699" y="419100"/>
          <a:ext cx="1153954" cy="666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323852</xdr:rowOff>
    </xdr:from>
    <xdr:to>
      <xdr:col>1</xdr:col>
      <xdr:colOff>2057400</xdr:colOff>
      <xdr:row>3</xdr:row>
      <xdr:rowOff>276226</xdr:rowOff>
    </xdr:to>
    <xdr:grpSp>
      <xdr:nvGrpSpPr>
        <xdr:cNvPr id="3" name="7 Grupo">
          <a:extLst>
            <a:ext uri="{FF2B5EF4-FFF2-40B4-BE49-F238E27FC236}">
              <a16:creationId xmlns:a16="http://schemas.microsoft.com/office/drawing/2014/main" id="{D8DD46F1-6FE1-41BB-822E-D89D1C821BE9}"/>
            </a:ext>
          </a:extLst>
        </xdr:cNvPr>
        <xdr:cNvGrpSpPr>
          <a:grpSpLocks/>
        </xdr:cNvGrpSpPr>
      </xdr:nvGrpSpPr>
      <xdr:grpSpPr bwMode="auto">
        <a:xfrm>
          <a:off x="0" y="266702"/>
          <a:ext cx="2808817" cy="793749"/>
          <a:chOff x="625031" y="1547397"/>
          <a:chExt cx="997946" cy="696605"/>
        </a:xfrm>
      </xdr:grpSpPr>
      <xdr:sp macro="" textlink="">
        <xdr:nvSpPr>
          <xdr:cNvPr id="4" name="Text Box 14">
            <a:extLst>
              <a:ext uri="{FF2B5EF4-FFF2-40B4-BE49-F238E27FC236}">
                <a16:creationId xmlns:a16="http://schemas.microsoft.com/office/drawing/2014/main" id="{B3E39BBC-7795-D1D8-3BEA-069E316AD8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031" y="1860613"/>
            <a:ext cx="997946" cy="383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MX" sz="600" b="1" i="0" strike="noStrike">
                <a:solidFill>
                  <a:srgbClr val="000000"/>
                </a:solidFill>
                <a:latin typeface="Arial"/>
                <a:cs typeface="Arial"/>
              </a:rPr>
              <a:t>H. XLII</a:t>
            </a:r>
            <a:r>
              <a:rPr lang="es-MX" sz="6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I </a:t>
            </a:r>
            <a:r>
              <a:rPr lang="es-MX" sz="600" b="1" i="0" strike="noStrike">
                <a:solidFill>
                  <a:srgbClr val="000000"/>
                </a:solidFill>
                <a:latin typeface="Arial"/>
                <a:cs typeface="Arial"/>
              </a:rPr>
              <a:t>AYUNTAMIENTO DE TEPIC</a:t>
            </a:r>
          </a:p>
          <a:p>
            <a:pPr algn="ctr" rtl="1">
              <a:defRPr sz="1000"/>
            </a:pPr>
            <a:r>
              <a:rPr lang="es-MX" sz="600" b="1" i="0" strike="noStrike">
                <a:solidFill>
                  <a:srgbClr val="000000"/>
                </a:solidFill>
                <a:latin typeface="Arial"/>
                <a:cs typeface="Arial"/>
              </a:rPr>
              <a:t>DIRECCION DE INGRESOS</a:t>
            </a:r>
          </a:p>
          <a:p>
            <a:pPr algn="ctr" rtl="1">
              <a:defRPr sz="1000"/>
            </a:pPr>
            <a:endParaRPr lang="es-MX" sz="18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endParaRPr lang="es-MX" sz="1800" b="0" i="0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Imagen 2" descr="CONSTI~1">
            <a:extLst>
              <a:ext uri="{FF2B5EF4-FFF2-40B4-BE49-F238E27FC236}">
                <a16:creationId xmlns:a16="http://schemas.microsoft.com/office/drawing/2014/main" id="{F1EEF5DD-D68A-63BE-CC19-B00DFD87AB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61199" y="1547397"/>
            <a:ext cx="110400" cy="3187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3"/>
  <sheetViews>
    <sheetView tabSelected="1" zoomScale="90" zoomScaleNormal="90" workbookViewId="0">
      <pane xSplit="3" ySplit="7" topLeftCell="D312" activePane="bottomRight" state="frozen"/>
      <selection pane="topRight" activeCell="D1" sqref="D1"/>
      <selection pane="bottomLeft" activeCell="A7" sqref="A7"/>
      <selection pane="bottomRight" activeCell="G245" sqref="G245"/>
    </sheetView>
  </sheetViews>
  <sheetFormatPr baseColWidth="10" defaultColWidth="11.42578125" defaultRowHeight="15" customHeight="1" x14ac:dyDescent="0.25"/>
  <cols>
    <col min="1" max="1" width="11.28515625" style="22" customWidth="1"/>
    <col min="2" max="2" width="65" style="23" customWidth="1"/>
    <col min="3" max="3" width="16" style="37" customWidth="1"/>
    <col min="4" max="4" width="15.42578125" style="38" customWidth="1"/>
    <col min="5" max="5" width="14.5703125" style="38" customWidth="1"/>
    <col min="6" max="6" width="15.140625" style="38" customWidth="1"/>
    <col min="7" max="7" width="15.42578125" style="38" customWidth="1"/>
    <col min="8" max="8" width="14.85546875" style="38" customWidth="1"/>
    <col min="9" max="12" width="14.7109375" style="38" customWidth="1"/>
    <col min="13" max="13" width="14.5703125" style="38" customWidth="1"/>
    <col min="14" max="14" width="14.85546875" style="38" customWidth="1"/>
    <col min="15" max="15" width="15" style="38" customWidth="1"/>
    <col min="16" max="16384" width="11.42578125" style="24"/>
  </cols>
  <sheetData>
    <row r="1" spans="1:15" s="1" customFormat="1" ht="21" customHeight="1" x14ac:dyDescent="0.25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s="1" customFormat="1" ht="21" customHeight="1" x14ac:dyDescent="0.25">
      <c r="A2" s="51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s="1" customFormat="1" ht="21" customHeight="1" x14ac:dyDescent="0.25">
      <c r="A3" s="51" t="s">
        <v>42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s="1" customFormat="1" ht="21" customHeight="1" x14ac:dyDescent="0.25">
      <c r="A4" s="50" t="s">
        <v>621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s="1" customFormat="1" ht="21.75" customHeight="1" x14ac:dyDescent="0.25">
      <c r="A5" s="41"/>
      <c r="B5" s="41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s="25" customFormat="1" ht="17.25" customHeight="1" x14ac:dyDescent="0.25">
      <c r="A6" s="52" t="s">
        <v>292</v>
      </c>
      <c r="B6" s="52"/>
      <c r="C6" s="53" t="s">
        <v>44</v>
      </c>
      <c r="D6" s="49" t="s">
        <v>286</v>
      </c>
      <c r="E6" s="49" t="s">
        <v>45</v>
      </c>
      <c r="F6" s="49" t="s">
        <v>46</v>
      </c>
      <c r="G6" s="49" t="s">
        <v>47</v>
      </c>
      <c r="H6" s="49" t="s">
        <v>48</v>
      </c>
      <c r="I6" s="49" t="s">
        <v>49</v>
      </c>
      <c r="J6" s="49" t="s">
        <v>50</v>
      </c>
      <c r="K6" s="49" t="s">
        <v>51</v>
      </c>
      <c r="L6" s="49" t="s">
        <v>288</v>
      </c>
      <c r="M6" s="49" t="s">
        <v>289</v>
      </c>
      <c r="N6" s="49" t="s">
        <v>290</v>
      </c>
      <c r="O6" s="49" t="s">
        <v>291</v>
      </c>
    </row>
    <row r="7" spans="1:15" s="1" customFormat="1" ht="17.25" customHeight="1" x14ac:dyDescent="0.25">
      <c r="A7" s="42" t="s">
        <v>293</v>
      </c>
      <c r="B7" s="42" t="s">
        <v>43</v>
      </c>
      <c r="C7" s="53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s="1" customFormat="1" ht="17.25" customHeight="1" x14ac:dyDescent="0.25">
      <c r="A8" s="2">
        <v>41</v>
      </c>
      <c r="B8" s="3" t="s">
        <v>285</v>
      </c>
      <c r="C8" s="30">
        <f>+C9+C30+C37+C230+C249</f>
        <v>405331388.17000002</v>
      </c>
      <c r="D8" s="30">
        <f t="shared" ref="D8:O8" si="0">+D9+D30+D37+D230+D249</f>
        <v>87075163.069999993</v>
      </c>
      <c r="E8" s="30">
        <f t="shared" si="0"/>
        <v>38798867.340000004</v>
      </c>
      <c r="F8" s="30">
        <f t="shared" si="0"/>
        <v>28621865.429999996</v>
      </c>
      <c r="G8" s="30">
        <f t="shared" si="0"/>
        <v>24984374.770000003</v>
      </c>
      <c r="H8" s="30">
        <f t="shared" si="0"/>
        <v>32773236.480000004</v>
      </c>
      <c r="I8" s="30">
        <f t="shared" si="0"/>
        <v>25648099.080000002</v>
      </c>
      <c r="J8" s="30">
        <f t="shared" si="0"/>
        <v>27939616.610000003</v>
      </c>
      <c r="K8" s="30">
        <f t="shared" si="0"/>
        <v>27228842.490000002</v>
      </c>
      <c r="L8" s="30">
        <f t="shared" si="0"/>
        <v>31551496.670000002</v>
      </c>
      <c r="M8" s="30">
        <f t="shared" si="0"/>
        <v>26803177.949999996</v>
      </c>
      <c r="N8" s="30">
        <f t="shared" si="0"/>
        <v>26001009.579999998</v>
      </c>
      <c r="O8" s="30">
        <f t="shared" si="0"/>
        <v>27905638.700000003</v>
      </c>
    </row>
    <row r="9" spans="1:15" s="1" customFormat="1" ht="17.25" customHeight="1" x14ac:dyDescent="0.25">
      <c r="A9" s="4">
        <v>4110</v>
      </c>
      <c r="B9" s="5" t="s">
        <v>294</v>
      </c>
      <c r="C9" s="31">
        <f t="shared" ref="C9:O9" si="1">+C10+C16+C27</f>
        <v>250447835.56</v>
      </c>
      <c r="D9" s="31">
        <f t="shared" si="1"/>
        <v>61660692.709999993</v>
      </c>
      <c r="E9" s="31">
        <f t="shared" si="1"/>
        <v>22886069.399999999</v>
      </c>
      <c r="F9" s="31">
        <f t="shared" si="1"/>
        <v>15639034.379999999</v>
      </c>
      <c r="G9" s="31">
        <f t="shared" si="1"/>
        <v>14147583.690000001</v>
      </c>
      <c r="H9" s="31">
        <f t="shared" si="1"/>
        <v>15036648.640000001</v>
      </c>
      <c r="I9" s="31">
        <f t="shared" si="1"/>
        <v>14116488.359999999</v>
      </c>
      <c r="J9" s="31">
        <f t="shared" si="1"/>
        <v>17484369.550000001</v>
      </c>
      <c r="K9" s="31">
        <f t="shared" si="1"/>
        <v>18258006.030000001</v>
      </c>
      <c r="L9" s="31">
        <f t="shared" si="1"/>
        <v>21932567.620000001</v>
      </c>
      <c r="M9" s="31">
        <f t="shared" si="1"/>
        <v>15925493.58</v>
      </c>
      <c r="N9" s="31">
        <f t="shared" si="1"/>
        <v>17620791.719999999</v>
      </c>
      <c r="O9" s="31">
        <f t="shared" si="1"/>
        <v>15740089.880000001</v>
      </c>
    </row>
    <row r="10" spans="1:15" s="26" customFormat="1" ht="17.25" customHeight="1" x14ac:dyDescent="0.25">
      <c r="A10" s="6">
        <v>4112</v>
      </c>
      <c r="B10" s="7" t="s">
        <v>54</v>
      </c>
      <c r="C10" s="32">
        <f t="shared" ref="C10:O10" si="2">+C11+C14</f>
        <v>133812085.16</v>
      </c>
      <c r="D10" s="32">
        <f t="shared" si="2"/>
        <v>48950483.939999998</v>
      </c>
      <c r="E10" s="32">
        <f t="shared" si="2"/>
        <v>13370398.530000001</v>
      </c>
      <c r="F10" s="32">
        <f t="shared" si="2"/>
        <v>6750123.8599999994</v>
      </c>
      <c r="G10" s="32">
        <f t="shared" si="2"/>
        <v>5822325.5700000003</v>
      </c>
      <c r="H10" s="32">
        <f t="shared" si="2"/>
        <v>6482011.8200000003</v>
      </c>
      <c r="I10" s="32">
        <f t="shared" si="2"/>
        <v>6081466.3100000005</v>
      </c>
      <c r="J10" s="32">
        <f t="shared" si="2"/>
        <v>9393667.0099999998</v>
      </c>
      <c r="K10" s="32">
        <f t="shared" si="2"/>
        <v>7023641.8399999999</v>
      </c>
      <c r="L10" s="32">
        <f t="shared" si="2"/>
        <v>7612785.4299999997</v>
      </c>
      <c r="M10" s="32">
        <f t="shared" si="2"/>
        <v>8150977.1799999997</v>
      </c>
      <c r="N10" s="32">
        <f t="shared" si="2"/>
        <v>6944405.0199999996</v>
      </c>
      <c r="O10" s="32">
        <f t="shared" si="2"/>
        <v>7229798.6500000004</v>
      </c>
    </row>
    <row r="11" spans="1:15" s="26" customFormat="1" ht="17.25" customHeight="1" x14ac:dyDescent="0.25">
      <c r="A11" s="8" t="s">
        <v>295</v>
      </c>
      <c r="B11" s="8" t="s">
        <v>1</v>
      </c>
      <c r="C11" s="33">
        <f t="shared" ref="C11" si="3">SUM(C12:C13)</f>
        <v>72441130.820000008</v>
      </c>
      <c r="D11" s="33">
        <f t="shared" ref="D11:O11" si="4">SUM(D12:D13)</f>
        <v>43039936.009999998</v>
      </c>
      <c r="E11" s="33">
        <f t="shared" si="4"/>
        <v>9068607.5</v>
      </c>
      <c r="F11" s="33">
        <f t="shared" si="4"/>
        <v>3454360.29</v>
      </c>
      <c r="G11" s="33">
        <f t="shared" si="4"/>
        <v>2378904.85</v>
      </c>
      <c r="H11" s="33">
        <f t="shared" si="4"/>
        <v>2084021.3900000001</v>
      </c>
      <c r="I11" s="33">
        <f t="shared" si="4"/>
        <v>1390440.23</v>
      </c>
      <c r="J11" s="33">
        <f t="shared" si="4"/>
        <v>1499609.01</v>
      </c>
      <c r="K11" s="33">
        <f t="shared" si="4"/>
        <v>2307546.15</v>
      </c>
      <c r="L11" s="33">
        <f t="shared" si="4"/>
        <v>2686283.79</v>
      </c>
      <c r="M11" s="33">
        <f t="shared" si="4"/>
        <v>1212228.46</v>
      </c>
      <c r="N11" s="33">
        <f t="shared" si="4"/>
        <v>2015972.43</v>
      </c>
      <c r="O11" s="33">
        <f t="shared" si="4"/>
        <v>1303220.71</v>
      </c>
    </row>
    <row r="12" spans="1:15" s="1" customFormat="1" ht="17.25" customHeight="1" x14ac:dyDescent="0.25">
      <c r="A12" s="9" t="s">
        <v>296</v>
      </c>
      <c r="B12" s="9" t="s">
        <v>55</v>
      </c>
      <c r="C12" s="34">
        <f t="shared" ref="C12:C66" si="5">SUM(D12:O12)</f>
        <v>667121.87</v>
      </c>
      <c r="D12" s="39">
        <v>292024.87</v>
      </c>
      <c r="E12" s="39">
        <v>68710.259999999995</v>
      </c>
      <c r="F12" s="39">
        <v>49795.55</v>
      </c>
      <c r="G12" s="39">
        <v>38756.239999999998</v>
      </c>
      <c r="H12" s="39">
        <v>19589.54</v>
      </c>
      <c r="I12" s="39">
        <v>20941.29</v>
      </c>
      <c r="J12" s="39">
        <v>24519.040000000001</v>
      </c>
      <c r="K12" s="39">
        <v>36513.550000000003</v>
      </c>
      <c r="L12" s="39">
        <v>56158.71</v>
      </c>
      <c r="M12" s="39">
        <v>28690.26</v>
      </c>
      <c r="N12" s="39">
        <v>21334.799999999999</v>
      </c>
      <c r="O12" s="39">
        <v>10087.76</v>
      </c>
    </row>
    <row r="13" spans="1:15" s="1" customFormat="1" ht="17.25" customHeight="1" x14ac:dyDescent="0.25">
      <c r="A13" s="9" t="s">
        <v>297</v>
      </c>
      <c r="B13" s="9" t="s">
        <v>56</v>
      </c>
      <c r="C13" s="34">
        <f t="shared" si="5"/>
        <v>71774008.950000003</v>
      </c>
      <c r="D13" s="39">
        <v>42747911.140000001</v>
      </c>
      <c r="E13" s="39">
        <v>8999897.2400000002</v>
      </c>
      <c r="F13" s="39">
        <v>3404564.74</v>
      </c>
      <c r="G13" s="39">
        <v>2340148.61</v>
      </c>
      <c r="H13" s="39">
        <v>2064431.85</v>
      </c>
      <c r="I13" s="39">
        <v>1369498.94</v>
      </c>
      <c r="J13" s="39">
        <v>1475089.97</v>
      </c>
      <c r="K13" s="39">
        <v>2271032.6</v>
      </c>
      <c r="L13" s="39">
        <v>2630125.08</v>
      </c>
      <c r="M13" s="39">
        <v>1183538.2</v>
      </c>
      <c r="N13" s="39">
        <v>1994637.63</v>
      </c>
      <c r="O13" s="39">
        <v>1293132.95</v>
      </c>
    </row>
    <row r="14" spans="1:15" s="26" customFormat="1" ht="17.25" customHeight="1" x14ac:dyDescent="0.25">
      <c r="A14" s="8" t="s">
        <v>298</v>
      </c>
      <c r="B14" s="8" t="s">
        <v>2</v>
      </c>
      <c r="C14" s="33">
        <f t="shared" ref="C14:O14" si="6">+C15</f>
        <v>61370954.339999989</v>
      </c>
      <c r="D14" s="33">
        <f t="shared" si="6"/>
        <v>5910547.9299999997</v>
      </c>
      <c r="E14" s="33">
        <f t="shared" si="6"/>
        <v>4301791.03</v>
      </c>
      <c r="F14" s="33">
        <f t="shared" si="6"/>
        <v>3295763.57</v>
      </c>
      <c r="G14" s="33">
        <f t="shared" si="6"/>
        <v>3443420.72</v>
      </c>
      <c r="H14" s="33">
        <f t="shared" si="6"/>
        <v>4397990.43</v>
      </c>
      <c r="I14" s="33">
        <f t="shared" si="6"/>
        <v>4691026.08</v>
      </c>
      <c r="J14" s="33">
        <f t="shared" si="6"/>
        <v>7894058</v>
      </c>
      <c r="K14" s="33">
        <f t="shared" si="6"/>
        <v>4716095.6900000004</v>
      </c>
      <c r="L14" s="33">
        <f t="shared" si="6"/>
        <v>4926501.6399999997</v>
      </c>
      <c r="M14" s="33">
        <f t="shared" si="6"/>
        <v>6938748.7199999997</v>
      </c>
      <c r="N14" s="33">
        <f t="shared" si="6"/>
        <v>4928432.59</v>
      </c>
      <c r="O14" s="33">
        <f t="shared" si="6"/>
        <v>5926577.9400000004</v>
      </c>
    </row>
    <row r="15" spans="1:15" s="1" customFormat="1" ht="17.25" customHeight="1" x14ac:dyDescent="0.25">
      <c r="A15" s="9" t="s">
        <v>299</v>
      </c>
      <c r="B15" s="9" t="s">
        <v>57</v>
      </c>
      <c r="C15" s="34">
        <f t="shared" si="5"/>
        <v>61370954.339999989</v>
      </c>
      <c r="D15" s="39">
        <v>5910547.9299999997</v>
      </c>
      <c r="E15" s="39">
        <v>4301791.03</v>
      </c>
      <c r="F15" s="39">
        <v>3295763.57</v>
      </c>
      <c r="G15" s="39">
        <v>3443420.72</v>
      </c>
      <c r="H15" s="39">
        <v>4397990.43</v>
      </c>
      <c r="I15" s="39">
        <v>4691026.08</v>
      </c>
      <c r="J15" s="39">
        <v>7894058</v>
      </c>
      <c r="K15" s="39">
        <v>4716095.6900000004</v>
      </c>
      <c r="L15" s="39">
        <v>4926501.6399999997</v>
      </c>
      <c r="M15" s="39">
        <v>6938748.7199999997</v>
      </c>
      <c r="N15" s="39">
        <v>4928432.59</v>
      </c>
      <c r="O15" s="39">
        <v>5926577.9400000004</v>
      </c>
    </row>
    <row r="16" spans="1:15" s="26" customFormat="1" ht="17.25" customHeight="1" x14ac:dyDescent="0.25">
      <c r="A16" s="7" t="s">
        <v>300</v>
      </c>
      <c r="B16" s="7" t="s">
        <v>58</v>
      </c>
      <c r="C16" s="32">
        <f t="shared" ref="C16" si="7">+C17+C20+C25</f>
        <v>13217730.899999999</v>
      </c>
      <c r="D16" s="32">
        <f t="shared" ref="D16:O16" si="8">+D17+D20+D25</f>
        <v>2068489.47</v>
      </c>
      <c r="E16" s="32">
        <f t="shared" si="8"/>
        <v>1240861.1199999999</v>
      </c>
      <c r="F16" s="32">
        <f t="shared" si="8"/>
        <v>988217.94000000006</v>
      </c>
      <c r="G16" s="32">
        <f t="shared" si="8"/>
        <v>836829.5</v>
      </c>
      <c r="H16" s="32">
        <f t="shared" si="8"/>
        <v>982398.47999999986</v>
      </c>
      <c r="I16" s="32">
        <f t="shared" si="8"/>
        <v>724921.28</v>
      </c>
      <c r="J16" s="32">
        <f t="shared" si="8"/>
        <v>726507.35</v>
      </c>
      <c r="K16" s="32">
        <f t="shared" si="8"/>
        <v>1403190.75</v>
      </c>
      <c r="L16" s="32">
        <f t="shared" si="8"/>
        <v>1577000.21</v>
      </c>
      <c r="M16" s="32">
        <f t="shared" si="8"/>
        <v>646422.17000000004</v>
      </c>
      <c r="N16" s="32">
        <f t="shared" si="8"/>
        <v>1026927.85</v>
      </c>
      <c r="O16" s="32">
        <f t="shared" si="8"/>
        <v>995964.78</v>
      </c>
    </row>
    <row r="17" spans="1:15" s="26" customFormat="1" ht="17.25" customHeight="1" x14ac:dyDescent="0.25">
      <c r="A17" s="8" t="s">
        <v>301</v>
      </c>
      <c r="B17" s="8" t="s">
        <v>3</v>
      </c>
      <c r="C17" s="33">
        <f t="shared" ref="C17" si="9">SUM(C18:C19)</f>
        <v>5455784.0099999998</v>
      </c>
      <c r="D17" s="33">
        <f t="shared" ref="D17:O17" si="10">SUM(D18:D19)</f>
        <v>486892.61</v>
      </c>
      <c r="E17" s="33">
        <f t="shared" si="10"/>
        <v>572105.87</v>
      </c>
      <c r="F17" s="33">
        <f t="shared" si="10"/>
        <v>472630.24</v>
      </c>
      <c r="G17" s="33">
        <f t="shared" si="10"/>
        <v>434538.56</v>
      </c>
      <c r="H17" s="33">
        <f t="shared" si="10"/>
        <v>547591.07999999996</v>
      </c>
      <c r="I17" s="33">
        <f t="shared" si="10"/>
        <v>403697.59</v>
      </c>
      <c r="J17" s="33">
        <f t="shared" si="10"/>
        <v>402465</v>
      </c>
      <c r="K17" s="33">
        <f t="shared" si="10"/>
        <v>495942.08</v>
      </c>
      <c r="L17" s="33">
        <f t="shared" si="10"/>
        <v>360783.29</v>
      </c>
      <c r="M17" s="33">
        <f t="shared" si="10"/>
        <v>375361.36</v>
      </c>
      <c r="N17" s="33">
        <f t="shared" si="10"/>
        <v>349895.7</v>
      </c>
      <c r="O17" s="33">
        <f t="shared" si="10"/>
        <v>553880.63</v>
      </c>
    </row>
    <row r="18" spans="1:15" s="1" customFormat="1" ht="17.25" customHeight="1" x14ac:dyDescent="0.25">
      <c r="A18" s="9" t="s">
        <v>302</v>
      </c>
      <c r="B18" s="9" t="s">
        <v>59</v>
      </c>
      <c r="C18" s="34">
        <f t="shared" si="5"/>
        <v>5410466.2699999996</v>
      </c>
      <c r="D18" s="39">
        <v>486892.61</v>
      </c>
      <c r="E18" s="39">
        <v>572105.87</v>
      </c>
      <c r="F18" s="39">
        <v>472630.24</v>
      </c>
      <c r="G18" s="39">
        <v>434538.56</v>
      </c>
      <c r="H18" s="39">
        <v>547591.07999999996</v>
      </c>
      <c r="I18" s="39">
        <v>403697.59</v>
      </c>
      <c r="J18" s="39">
        <v>402465</v>
      </c>
      <c r="K18" s="39">
        <v>495942.08</v>
      </c>
      <c r="L18" s="39">
        <v>360783.29</v>
      </c>
      <c r="M18" s="39">
        <v>375361.36</v>
      </c>
      <c r="N18" s="39">
        <v>349895.7</v>
      </c>
      <c r="O18" s="39">
        <v>508562.89</v>
      </c>
    </row>
    <row r="19" spans="1:15" s="1" customFormat="1" ht="17.25" customHeight="1" x14ac:dyDescent="0.25">
      <c r="A19" s="9" t="s">
        <v>303</v>
      </c>
      <c r="B19" s="9" t="s">
        <v>60</v>
      </c>
      <c r="C19" s="34">
        <f t="shared" si="5"/>
        <v>45317.74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45317.74</v>
      </c>
    </row>
    <row r="20" spans="1:15" s="26" customFormat="1" ht="17.25" customHeight="1" x14ac:dyDescent="0.25">
      <c r="A20" s="8" t="s">
        <v>304</v>
      </c>
      <c r="B20" s="8" t="s">
        <v>4</v>
      </c>
      <c r="C20" s="33">
        <f t="shared" ref="C20:O20" si="11">SUM(C21:C24)</f>
        <v>4066753.1799999997</v>
      </c>
      <c r="D20" s="33">
        <f t="shared" si="11"/>
        <v>1309171.52</v>
      </c>
      <c r="E20" s="33">
        <f t="shared" si="11"/>
        <v>541455.06999999995</v>
      </c>
      <c r="F20" s="33">
        <f t="shared" si="11"/>
        <v>347347.03</v>
      </c>
      <c r="G20" s="33">
        <f t="shared" si="11"/>
        <v>302985.90000000002</v>
      </c>
      <c r="H20" s="33">
        <f t="shared" si="11"/>
        <v>303855.3</v>
      </c>
      <c r="I20" s="33">
        <f t="shared" si="11"/>
        <v>231912.45</v>
      </c>
      <c r="J20" s="33">
        <f t="shared" si="11"/>
        <v>221044.95</v>
      </c>
      <c r="K20" s="33">
        <f t="shared" si="11"/>
        <v>319069.8</v>
      </c>
      <c r="L20" s="33">
        <f t="shared" si="11"/>
        <v>0</v>
      </c>
      <c r="M20" s="33">
        <f t="shared" si="11"/>
        <v>185712.53</v>
      </c>
      <c r="N20" s="33">
        <f t="shared" si="11"/>
        <v>59110.94</v>
      </c>
      <c r="O20" s="33">
        <f t="shared" si="11"/>
        <v>245087.69</v>
      </c>
    </row>
    <row r="21" spans="1:15" s="1" customFormat="1" ht="17.25" customHeight="1" x14ac:dyDescent="0.25">
      <c r="A21" s="9" t="s">
        <v>305</v>
      </c>
      <c r="B21" s="9" t="s">
        <v>61</v>
      </c>
      <c r="C21" s="34">
        <f t="shared" si="5"/>
        <v>4066750.1799999997</v>
      </c>
      <c r="D21" s="39">
        <v>1309168.52</v>
      </c>
      <c r="E21" s="39">
        <v>541455.06999999995</v>
      </c>
      <c r="F21" s="39">
        <v>347347.03</v>
      </c>
      <c r="G21" s="39">
        <v>302985.90000000002</v>
      </c>
      <c r="H21" s="39">
        <v>303855.3</v>
      </c>
      <c r="I21" s="39">
        <v>231912.45</v>
      </c>
      <c r="J21" s="39">
        <v>221044.95</v>
      </c>
      <c r="K21" s="39">
        <v>319069.8</v>
      </c>
      <c r="L21" s="39">
        <v>0</v>
      </c>
      <c r="M21" s="39">
        <v>185712.53</v>
      </c>
      <c r="N21" s="39">
        <v>59110.94</v>
      </c>
      <c r="O21" s="39">
        <v>245087.69</v>
      </c>
    </row>
    <row r="22" spans="1:15" s="1" customFormat="1" ht="17.25" customHeight="1" x14ac:dyDescent="0.25">
      <c r="A22" s="9" t="s">
        <v>306</v>
      </c>
      <c r="B22" s="9" t="s">
        <v>62</v>
      </c>
      <c r="C22" s="30">
        <f t="shared" si="5"/>
        <v>1</v>
      </c>
      <c r="D22" s="39">
        <v>1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</row>
    <row r="23" spans="1:15" s="1" customFormat="1" ht="17.25" customHeight="1" x14ac:dyDescent="0.25">
      <c r="A23" s="9" t="s">
        <v>307</v>
      </c>
      <c r="B23" s="9" t="s">
        <v>63</v>
      </c>
      <c r="C23" s="30">
        <f t="shared" si="5"/>
        <v>1</v>
      </c>
      <c r="D23" s="39">
        <v>1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</row>
    <row r="24" spans="1:15" s="1" customFormat="1" ht="17.25" customHeight="1" x14ac:dyDescent="0.25">
      <c r="A24" s="9" t="s">
        <v>308</v>
      </c>
      <c r="B24" s="9" t="s">
        <v>64</v>
      </c>
      <c r="C24" s="30">
        <f t="shared" si="5"/>
        <v>1</v>
      </c>
      <c r="D24" s="39">
        <v>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</row>
    <row r="25" spans="1:15" s="26" customFormat="1" ht="17.25" customHeight="1" x14ac:dyDescent="0.25">
      <c r="A25" s="8" t="s">
        <v>309</v>
      </c>
      <c r="B25" s="8" t="s">
        <v>5</v>
      </c>
      <c r="C25" s="33">
        <f t="shared" ref="C25:O25" si="12">+C26</f>
        <v>3695193.7099999995</v>
      </c>
      <c r="D25" s="33">
        <f t="shared" si="12"/>
        <v>272425.34000000003</v>
      </c>
      <c r="E25" s="33">
        <f t="shared" si="12"/>
        <v>127300.18</v>
      </c>
      <c r="F25" s="33">
        <f t="shared" si="12"/>
        <v>168240.67</v>
      </c>
      <c r="G25" s="33">
        <f t="shared" si="12"/>
        <v>99305.04</v>
      </c>
      <c r="H25" s="33">
        <f t="shared" si="12"/>
        <v>130952.1</v>
      </c>
      <c r="I25" s="33">
        <f t="shared" si="12"/>
        <v>89311.24</v>
      </c>
      <c r="J25" s="33">
        <f t="shared" si="12"/>
        <v>102997.4</v>
      </c>
      <c r="K25" s="33">
        <f t="shared" si="12"/>
        <v>588178.87</v>
      </c>
      <c r="L25" s="33">
        <f t="shared" si="12"/>
        <v>1216216.92</v>
      </c>
      <c r="M25" s="33">
        <f t="shared" si="12"/>
        <v>85348.28</v>
      </c>
      <c r="N25" s="33">
        <f t="shared" si="12"/>
        <v>617921.21</v>
      </c>
      <c r="O25" s="33">
        <f t="shared" si="12"/>
        <v>196996.46</v>
      </c>
    </row>
    <row r="26" spans="1:15" s="1" customFormat="1" ht="17.25" customHeight="1" x14ac:dyDescent="0.25">
      <c r="A26" s="9" t="s">
        <v>310</v>
      </c>
      <c r="B26" s="9" t="s">
        <v>65</v>
      </c>
      <c r="C26" s="34">
        <f t="shared" si="5"/>
        <v>3695193.7099999995</v>
      </c>
      <c r="D26" s="39">
        <v>272425.34000000003</v>
      </c>
      <c r="E26" s="39">
        <v>127300.18</v>
      </c>
      <c r="F26" s="39">
        <v>168240.67</v>
      </c>
      <c r="G26" s="39">
        <v>99305.04</v>
      </c>
      <c r="H26" s="39">
        <v>130952.1</v>
      </c>
      <c r="I26" s="39">
        <v>89311.24</v>
      </c>
      <c r="J26" s="39">
        <v>102997.4</v>
      </c>
      <c r="K26" s="39">
        <v>588178.87</v>
      </c>
      <c r="L26" s="39">
        <v>1216216.92</v>
      </c>
      <c r="M26" s="39">
        <v>85348.28</v>
      </c>
      <c r="N26" s="39">
        <v>617921.21</v>
      </c>
      <c r="O26" s="39">
        <v>196996.46</v>
      </c>
    </row>
    <row r="27" spans="1:15" s="26" customFormat="1" ht="36" x14ac:dyDescent="0.25">
      <c r="A27" s="7" t="s">
        <v>311</v>
      </c>
      <c r="B27" s="14" t="s">
        <v>66</v>
      </c>
      <c r="C27" s="32">
        <f t="shared" ref="C27:O28" si="13">+C28</f>
        <v>103418019.5</v>
      </c>
      <c r="D27" s="32">
        <f t="shared" si="13"/>
        <v>10641719.300000001</v>
      </c>
      <c r="E27" s="32">
        <f t="shared" si="13"/>
        <v>8274809.75</v>
      </c>
      <c r="F27" s="32">
        <f t="shared" si="13"/>
        <v>7900692.5800000001</v>
      </c>
      <c r="G27" s="32">
        <f t="shared" si="13"/>
        <v>7488428.6200000001</v>
      </c>
      <c r="H27" s="32">
        <f t="shared" si="13"/>
        <v>7572238.3399999999</v>
      </c>
      <c r="I27" s="32">
        <f t="shared" si="13"/>
        <v>7310100.7699999996</v>
      </c>
      <c r="J27" s="32">
        <f t="shared" si="13"/>
        <v>7364195.1900000004</v>
      </c>
      <c r="K27" s="32">
        <f t="shared" si="13"/>
        <v>9831173.4399999995</v>
      </c>
      <c r="L27" s="32">
        <f t="shared" si="13"/>
        <v>12742781.98</v>
      </c>
      <c r="M27" s="32">
        <f t="shared" si="13"/>
        <v>7128094.2300000004</v>
      </c>
      <c r="N27" s="32">
        <f t="shared" si="13"/>
        <v>9649458.8499999996</v>
      </c>
      <c r="O27" s="32">
        <f t="shared" si="13"/>
        <v>7514326.4500000002</v>
      </c>
    </row>
    <row r="28" spans="1:15" s="26" customFormat="1" ht="17.25" customHeight="1" x14ac:dyDescent="0.25">
      <c r="A28" s="8" t="s">
        <v>312</v>
      </c>
      <c r="B28" s="8" t="s">
        <v>6</v>
      </c>
      <c r="C28" s="33">
        <f t="shared" si="13"/>
        <v>103418019.5</v>
      </c>
      <c r="D28" s="33">
        <f t="shared" si="13"/>
        <v>10641719.300000001</v>
      </c>
      <c r="E28" s="33">
        <f t="shared" si="13"/>
        <v>8274809.75</v>
      </c>
      <c r="F28" s="33">
        <f t="shared" si="13"/>
        <v>7900692.5800000001</v>
      </c>
      <c r="G28" s="33">
        <f t="shared" si="13"/>
        <v>7488428.6200000001</v>
      </c>
      <c r="H28" s="33">
        <f t="shared" si="13"/>
        <v>7572238.3399999999</v>
      </c>
      <c r="I28" s="33">
        <f t="shared" si="13"/>
        <v>7310100.7699999996</v>
      </c>
      <c r="J28" s="33">
        <f t="shared" si="13"/>
        <v>7364195.1900000004</v>
      </c>
      <c r="K28" s="33">
        <f t="shared" si="13"/>
        <v>9831173.4399999995</v>
      </c>
      <c r="L28" s="33">
        <f t="shared" si="13"/>
        <v>12742781.98</v>
      </c>
      <c r="M28" s="33">
        <f t="shared" si="13"/>
        <v>7128094.2300000004</v>
      </c>
      <c r="N28" s="33">
        <f t="shared" si="13"/>
        <v>9649458.8499999996</v>
      </c>
      <c r="O28" s="33">
        <f t="shared" si="13"/>
        <v>7514326.4500000002</v>
      </c>
    </row>
    <row r="29" spans="1:15" s="1" customFormat="1" ht="17.25" customHeight="1" x14ac:dyDescent="0.25">
      <c r="A29" s="9" t="s">
        <v>313</v>
      </c>
      <c r="B29" s="9" t="s">
        <v>6</v>
      </c>
      <c r="C29" s="34">
        <f t="shared" si="5"/>
        <v>103418019.5</v>
      </c>
      <c r="D29" s="39">
        <v>10641719.300000001</v>
      </c>
      <c r="E29" s="39">
        <v>8274809.75</v>
      </c>
      <c r="F29" s="39">
        <v>7900692.5800000001</v>
      </c>
      <c r="G29" s="39">
        <v>7488428.6200000001</v>
      </c>
      <c r="H29" s="39">
        <v>7572238.3399999999</v>
      </c>
      <c r="I29" s="39">
        <v>7310100.7699999996</v>
      </c>
      <c r="J29" s="39">
        <v>7364195.1900000004</v>
      </c>
      <c r="K29" s="39">
        <v>9831173.4399999995</v>
      </c>
      <c r="L29" s="39">
        <v>12742781.98</v>
      </c>
      <c r="M29" s="39">
        <v>7128094.2300000004</v>
      </c>
      <c r="N29" s="39">
        <v>9649458.8499999996</v>
      </c>
      <c r="O29" s="39">
        <v>7514326.4500000002</v>
      </c>
    </row>
    <row r="30" spans="1:15" s="26" customFormat="1" ht="17.25" customHeight="1" x14ac:dyDescent="0.25">
      <c r="A30" s="4">
        <v>4130</v>
      </c>
      <c r="B30" s="5" t="s">
        <v>314</v>
      </c>
      <c r="C30" s="31">
        <f t="shared" ref="C30:O30" si="14">+C31+C34</f>
        <v>2</v>
      </c>
      <c r="D30" s="31">
        <f t="shared" si="14"/>
        <v>2</v>
      </c>
      <c r="E30" s="31">
        <f t="shared" si="14"/>
        <v>0</v>
      </c>
      <c r="F30" s="31">
        <f t="shared" si="14"/>
        <v>0</v>
      </c>
      <c r="G30" s="31">
        <f t="shared" si="14"/>
        <v>0</v>
      </c>
      <c r="H30" s="31">
        <f t="shared" si="14"/>
        <v>0</v>
      </c>
      <c r="I30" s="31">
        <f t="shared" si="14"/>
        <v>0</v>
      </c>
      <c r="J30" s="31">
        <f t="shared" si="14"/>
        <v>0</v>
      </c>
      <c r="K30" s="31">
        <f t="shared" si="14"/>
        <v>0</v>
      </c>
      <c r="L30" s="31">
        <f t="shared" si="14"/>
        <v>0</v>
      </c>
      <c r="M30" s="31">
        <f t="shared" si="14"/>
        <v>0</v>
      </c>
      <c r="N30" s="31">
        <f t="shared" si="14"/>
        <v>0</v>
      </c>
      <c r="O30" s="31">
        <f t="shared" si="14"/>
        <v>0</v>
      </c>
    </row>
    <row r="31" spans="1:15" s="26" customFormat="1" ht="17.25" customHeight="1" x14ac:dyDescent="0.25">
      <c r="A31" s="7" t="s">
        <v>315</v>
      </c>
      <c r="B31" s="7" t="s">
        <v>67</v>
      </c>
      <c r="C31" s="32">
        <f t="shared" ref="C31:O32" si="15">+C32</f>
        <v>1</v>
      </c>
      <c r="D31" s="32">
        <f t="shared" si="15"/>
        <v>1</v>
      </c>
      <c r="E31" s="32">
        <f t="shared" si="15"/>
        <v>0</v>
      </c>
      <c r="F31" s="32">
        <f t="shared" si="15"/>
        <v>0</v>
      </c>
      <c r="G31" s="32">
        <f t="shared" si="15"/>
        <v>0</v>
      </c>
      <c r="H31" s="32">
        <f t="shared" si="15"/>
        <v>0</v>
      </c>
      <c r="I31" s="32">
        <f t="shared" si="15"/>
        <v>0</v>
      </c>
      <c r="J31" s="32">
        <f t="shared" si="15"/>
        <v>0</v>
      </c>
      <c r="K31" s="32">
        <f t="shared" si="15"/>
        <v>0</v>
      </c>
      <c r="L31" s="32">
        <f t="shared" si="15"/>
        <v>0</v>
      </c>
      <c r="M31" s="32">
        <f t="shared" si="15"/>
        <v>0</v>
      </c>
      <c r="N31" s="32">
        <f t="shared" si="15"/>
        <v>0</v>
      </c>
      <c r="O31" s="32">
        <f t="shared" si="15"/>
        <v>0</v>
      </c>
    </row>
    <row r="32" spans="1:15" s="26" customFormat="1" ht="17.25" customHeight="1" x14ac:dyDescent="0.25">
      <c r="A32" s="8" t="s">
        <v>316</v>
      </c>
      <c r="B32" s="8" t="s">
        <v>7</v>
      </c>
      <c r="C32" s="33">
        <f t="shared" si="15"/>
        <v>1</v>
      </c>
      <c r="D32" s="33">
        <f t="shared" si="15"/>
        <v>1</v>
      </c>
      <c r="E32" s="33">
        <f t="shared" si="15"/>
        <v>0</v>
      </c>
      <c r="F32" s="33">
        <f t="shared" si="15"/>
        <v>0</v>
      </c>
      <c r="G32" s="33">
        <f t="shared" si="15"/>
        <v>0</v>
      </c>
      <c r="H32" s="33">
        <f t="shared" si="15"/>
        <v>0</v>
      </c>
      <c r="I32" s="33">
        <f t="shared" si="15"/>
        <v>0</v>
      </c>
      <c r="J32" s="33">
        <f t="shared" si="15"/>
        <v>0</v>
      </c>
      <c r="K32" s="33">
        <f t="shared" si="15"/>
        <v>0</v>
      </c>
      <c r="L32" s="33">
        <f t="shared" si="15"/>
        <v>0</v>
      </c>
      <c r="M32" s="33">
        <f t="shared" si="15"/>
        <v>0</v>
      </c>
      <c r="N32" s="33">
        <f t="shared" si="15"/>
        <v>0</v>
      </c>
      <c r="O32" s="33">
        <f t="shared" si="15"/>
        <v>0</v>
      </c>
    </row>
    <row r="33" spans="1:15" s="1" customFormat="1" ht="17.25" customHeight="1" x14ac:dyDescent="0.25">
      <c r="A33" s="9" t="s">
        <v>317</v>
      </c>
      <c r="B33" s="9" t="s">
        <v>68</v>
      </c>
      <c r="C33" s="34">
        <f t="shared" si="5"/>
        <v>1</v>
      </c>
      <c r="D33" s="39">
        <v>1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</row>
    <row r="34" spans="1:15" s="26" customFormat="1" ht="36" x14ac:dyDescent="0.25">
      <c r="A34" s="7" t="s">
        <v>318</v>
      </c>
      <c r="B34" s="14" t="s">
        <v>319</v>
      </c>
      <c r="C34" s="32">
        <f t="shared" ref="C34:O35" si="16">+C35</f>
        <v>1</v>
      </c>
      <c r="D34" s="32">
        <f t="shared" si="16"/>
        <v>1</v>
      </c>
      <c r="E34" s="32">
        <f t="shared" si="16"/>
        <v>0</v>
      </c>
      <c r="F34" s="32">
        <f t="shared" si="16"/>
        <v>0</v>
      </c>
      <c r="G34" s="32">
        <f t="shared" si="16"/>
        <v>0</v>
      </c>
      <c r="H34" s="32">
        <f t="shared" si="16"/>
        <v>0</v>
      </c>
      <c r="I34" s="32">
        <f t="shared" si="16"/>
        <v>0</v>
      </c>
      <c r="J34" s="32">
        <f t="shared" si="16"/>
        <v>0</v>
      </c>
      <c r="K34" s="32">
        <f t="shared" si="16"/>
        <v>0</v>
      </c>
      <c r="L34" s="32">
        <f t="shared" si="16"/>
        <v>0</v>
      </c>
      <c r="M34" s="32">
        <f t="shared" si="16"/>
        <v>0</v>
      </c>
      <c r="N34" s="32">
        <f t="shared" si="16"/>
        <v>0</v>
      </c>
      <c r="O34" s="32">
        <f t="shared" si="16"/>
        <v>0</v>
      </c>
    </row>
    <row r="35" spans="1:15" s="26" customFormat="1" ht="17.25" customHeight="1" x14ac:dyDescent="0.25">
      <c r="A35" s="8" t="s">
        <v>320</v>
      </c>
      <c r="B35" s="8" t="s">
        <v>321</v>
      </c>
      <c r="C35" s="33">
        <f t="shared" si="16"/>
        <v>1</v>
      </c>
      <c r="D35" s="33">
        <f t="shared" si="16"/>
        <v>1</v>
      </c>
      <c r="E35" s="33">
        <f t="shared" si="16"/>
        <v>0</v>
      </c>
      <c r="F35" s="33">
        <f t="shared" si="16"/>
        <v>0</v>
      </c>
      <c r="G35" s="33">
        <f t="shared" si="16"/>
        <v>0</v>
      </c>
      <c r="H35" s="33">
        <f t="shared" si="16"/>
        <v>0</v>
      </c>
      <c r="I35" s="33">
        <f t="shared" si="16"/>
        <v>0</v>
      </c>
      <c r="J35" s="33">
        <f t="shared" si="16"/>
        <v>0</v>
      </c>
      <c r="K35" s="33">
        <f t="shared" si="16"/>
        <v>0</v>
      </c>
      <c r="L35" s="33">
        <f t="shared" si="16"/>
        <v>0</v>
      </c>
      <c r="M35" s="33">
        <f t="shared" si="16"/>
        <v>0</v>
      </c>
      <c r="N35" s="33">
        <f t="shared" si="16"/>
        <v>0</v>
      </c>
      <c r="O35" s="33">
        <f t="shared" si="16"/>
        <v>0</v>
      </c>
    </row>
    <row r="36" spans="1:15" s="1" customFormat="1" ht="17.25" customHeight="1" x14ac:dyDescent="0.25">
      <c r="A36" s="9" t="s">
        <v>322</v>
      </c>
      <c r="B36" s="9" t="s">
        <v>321</v>
      </c>
      <c r="C36" s="34">
        <f t="shared" si="5"/>
        <v>1</v>
      </c>
      <c r="D36" s="39">
        <v>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</row>
    <row r="37" spans="1:15" s="1" customFormat="1" ht="17.25" customHeight="1" x14ac:dyDescent="0.25">
      <c r="A37" s="4">
        <v>4140</v>
      </c>
      <c r="B37" s="5" t="s">
        <v>323</v>
      </c>
      <c r="C37" s="31">
        <f>+C38+C80+C222</f>
        <v>118700112.76000001</v>
      </c>
      <c r="D37" s="31">
        <f t="shared" ref="D37:O37" si="17">+D38+D80+D222</f>
        <v>22552831.240000002</v>
      </c>
      <c r="E37" s="31">
        <f t="shared" si="17"/>
        <v>13370328.879999999</v>
      </c>
      <c r="F37" s="31">
        <f t="shared" si="17"/>
        <v>9942257.4899999984</v>
      </c>
      <c r="G37" s="31">
        <f t="shared" si="17"/>
        <v>7824434.0499999989</v>
      </c>
      <c r="H37" s="31">
        <f t="shared" si="17"/>
        <v>14281775.279999999</v>
      </c>
      <c r="I37" s="31">
        <f t="shared" si="17"/>
        <v>8610485.2699999996</v>
      </c>
      <c r="J37" s="31">
        <f t="shared" si="17"/>
        <v>7610201.2200000007</v>
      </c>
      <c r="K37" s="31">
        <f t="shared" si="17"/>
        <v>6437973.8000000007</v>
      </c>
      <c r="L37" s="31">
        <f t="shared" si="17"/>
        <v>6995445.7999999998</v>
      </c>
      <c r="M37" s="31">
        <f t="shared" si="17"/>
        <v>8273335.6799999997</v>
      </c>
      <c r="N37" s="31">
        <f t="shared" si="17"/>
        <v>5797363.6200000001</v>
      </c>
      <c r="O37" s="31">
        <f t="shared" si="17"/>
        <v>7003680.4299999997</v>
      </c>
    </row>
    <row r="38" spans="1:15" s="26" customFormat="1" ht="24" x14ac:dyDescent="0.25">
      <c r="A38" s="7" t="s">
        <v>324</v>
      </c>
      <c r="B38" s="7" t="s">
        <v>69</v>
      </c>
      <c r="C38" s="32">
        <f t="shared" ref="C38" si="18">+C39+C48+C55+C61</f>
        <v>17563692.98</v>
      </c>
      <c r="D38" s="32">
        <f t="shared" ref="D38:O38" si="19">+D39+D48+D55+D61</f>
        <v>2413014.0099999998</v>
      </c>
      <c r="E38" s="32">
        <f t="shared" si="19"/>
        <v>1033657.44</v>
      </c>
      <c r="F38" s="32">
        <f t="shared" si="19"/>
        <v>1326439.27</v>
      </c>
      <c r="G38" s="32">
        <f t="shared" si="19"/>
        <v>1388190.88</v>
      </c>
      <c r="H38" s="32">
        <f t="shared" si="19"/>
        <v>1370775.2700000003</v>
      </c>
      <c r="I38" s="32">
        <f t="shared" si="19"/>
        <v>1078264.33</v>
      </c>
      <c r="J38" s="32">
        <f t="shared" si="19"/>
        <v>1134123.24</v>
      </c>
      <c r="K38" s="32">
        <f t="shared" si="19"/>
        <v>1349642.74</v>
      </c>
      <c r="L38" s="32">
        <f t="shared" si="19"/>
        <v>1253968.1300000001</v>
      </c>
      <c r="M38" s="32">
        <f t="shared" si="19"/>
        <v>1506812.39</v>
      </c>
      <c r="N38" s="32">
        <f t="shared" si="19"/>
        <v>1695725.5199999998</v>
      </c>
      <c r="O38" s="32">
        <f t="shared" si="19"/>
        <v>2013079.76</v>
      </c>
    </row>
    <row r="39" spans="1:15" s="26" customFormat="1" ht="24" x14ac:dyDescent="0.25">
      <c r="A39" s="8" t="s">
        <v>325</v>
      </c>
      <c r="B39" s="8" t="s">
        <v>8</v>
      </c>
      <c r="C39" s="33">
        <f t="shared" ref="C39" si="20">SUM(C40:C47)</f>
        <v>3647370.7199999997</v>
      </c>
      <c r="D39" s="33">
        <f t="shared" ref="D39:O39" si="21">SUM(D40:D47)</f>
        <v>384008.91</v>
      </c>
      <c r="E39" s="33">
        <f t="shared" si="21"/>
        <v>281096.53999999998</v>
      </c>
      <c r="F39" s="33">
        <f t="shared" si="21"/>
        <v>229419.52000000002</v>
      </c>
      <c r="G39" s="33">
        <f t="shared" si="21"/>
        <v>201248.65</v>
      </c>
      <c r="H39" s="33">
        <f t="shared" si="21"/>
        <v>254973.94</v>
      </c>
      <c r="I39" s="33">
        <f t="shared" si="21"/>
        <v>173787.06</v>
      </c>
      <c r="J39" s="33">
        <f t="shared" si="21"/>
        <v>224835.5</v>
      </c>
      <c r="K39" s="33">
        <f t="shared" si="21"/>
        <v>378897.88</v>
      </c>
      <c r="L39" s="33">
        <f t="shared" si="21"/>
        <v>484369.13</v>
      </c>
      <c r="M39" s="33">
        <f t="shared" si="21"/>
        <v>268940.94999999995</v>
      </c>
      <c r="N39" s="33">
        <f t="shared" si="21"/>
        <v>470230.21</v>
      </c>
      <c r="O39" s="33">
        <f t="shared" si="21"/>
        <v>295562.43</v>
      </c>
    </row>
    <row r="40" spans="1:15" s="1" customFormat="1" ht="17.25" customHeight="1" x14ac:dyDescent="0.25">
      <c r="A40" s="9" t="s">
        <v>326</v>
      </c>
      <c r="B40" s="9" t="s">
        <v>70</v>
      </c>
      <c r="C40" s="34">
        <f t="shared" si="5"/>
        <v>11742.24</v>
      </c>
      <c r="D40" s="39">
        <v>0</v>
      </c>
      <c r="E40" s="39">
        <v>0</v>
      </c>
      <c r="F40" s="39">
        <v>977.45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9785.16</v>
      </c>
      <c r="O40" s="39">
        <v>979.63</v>
      </c>
    </row>
    <row r="41" spans="1:15" s="1" customFormat="1" ht="17.25" customHeight="1" x14ac:dyDescent="0.25">
      <c r="A41" s="9" t="s">
        <v>327</v>
      </c>
      <c r="B41" s="9" t="s">
        <v>71</v>
      </c>
      <c r="C41" s="34">
        <f t="shared" si="5"/>
        <v>72586.780000000013</v>
      </c>
      <c r="D41" s="39">
        <v>5390.53</v>
      </c>
      <c r="E41" s="39">
        <v>4398.55</v>
      </c>
      <c r="F41" s="39">
        <v>6109.09</v>
      </c>
      <c r="G41" s="39">
        <v>1954.9</v>
      </c>
      <c r="H41" s="39">
        <v>4154.17</v>
      </c>
      <c r="I41" s="39">
        <v>3421.08</v>
      </c>
      <c r="J41" s="39">
        <v>2443.63</v>
      </c>
      <c r="K41" s="39">
        <v>0</v>
      </c>
      <c r="L41" s="39">
        <v>2199.27</v>
      </c>
      <c r="M41" s="39">
        <v>17836.990000000002</v>
      </c>
      <c r="N41" s="39">
        <v>20280.41</v>
      </c>
      <c r="O41" s="39">
        <v>4398.16</v>
      </c>
    </row>
    <row r="42" spans="1:15" s="1" customFormat="1" ht="17.25" customHeight="1" x14ac:dyDescent="0.25">
      <c r="A42" s="9" t="s">
        <v>328</v>
      </c>
      <c r="B42" s="9" t="s">
        <v>72</v>
      </c>
      <c r="C42" s="34">
        <f t="shared" si="5"/>
        <v>2382645.7199999997</v>
      </c>
      <c r="D42" s="39">
        <v>162112.04999999999</v>
      </c>
      <c r="E42" s="39">
        <v>158282.54999999999</v>
      </c>
      <c r="F42" s="39">
        <v>180617.85</v>
      </c>
      <c r="G42" s="39">
        <v>172728.25</v>
      </c>
      <c r="H42" s="39">
        <v>157661.54999999999</v>
      </c>
      <c r="I42" s="39">
        <v>134291.25</v>
      </c>
      <c r="J42" s="39">
        <v>160942.5</v>
      </c>
      <c r="K42" s="39">
        <v>324607.05</v>
      </c>
      <c r="L42" s="39">
        <v>425395.35</v>
      </c>
      <c r="M42" s="39">
        <v>176523.96</v>
      </c>
      <c r="N42" s="39">
        <v>180730</v>
      </c>
      <c r="O42" s="39">
        <v>148753.35999999999</v>
      </c>
    </row>
    <row r="43" spans="1:15" s="1" customFormat="1" ht="17.25" customHeight="1" x14ac:dyDescent="0.25">
      <c r="A43" s="9" t="s">
        <v>329</v>
      </c>
      <c r="B43" s="9" t="s">
        <v>73</v>
      </c>
      <c r="C43" s="34">
        <f t="shared" si="5"/>
        <v>1</v>
      </c>
      <c r="D43" s="39">
        <v>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</row>
    <row r="44" spans="1:15" s="1" customFormat="1" ht="17.25" customHeight="1" x14ac:dyDescent="0.25">
      <c r="A44" s="9" t="s">
        <v>330</v>
      </c>
      <c r="B44" s="9" t="s">
        <v>74</v>
      </c>
      <c r="C44" s="34">
        <f t="shared" si="5"/>
        <v>791482.43</v>
      </c>
      <c r="D44" s="39">
        <v>185712.08</v>
      </c>
      <c r="E44" s="39">
        <v>89176.69</v>
      </c>
      <c r="F44" s="39">
        <v>8336.3799999999992</v>
      </c>
      <c r="G44" s="39">
        <v>1466.75</v>
      </c>
      <c r="H44" s="39">
        <v>62884.47</v>
      </c>
      <c r="I44" s="39">
        <v>9112.98</v>
      </c>
      <c r="J44" s="39">
        <v>30968.62</v>
      </c>
      <c r="K44" s="39">
        <v>10820.83</v>
      </c>
      <c r="L44" s="39">
        <v>14080.76</v>
      </c>
      <c r="M44" s="39">
        <v>44922.080000000002</v>
      </c>
      <c r="N44" s="39">
        <v>227511.93</v>
      </c>
      <c r="O44" s="39">
        <v>106488.86</v>
      </c>
    </row>
    <row r="45" spans="1:15" s="1" customFormat="1" ht="17.25" customHeight="1" x14ac:dyDescent="0.25">
      <c r="A45" s="9" t="s">
        <v>331</v>
      </c>
      <c r="B45" s="9" t="s">
        <v>75</v>
      </c>
      <c r="C45" s="34">
        <f t="shared" si="5"/>
        <v>1</v>
      </c>
      <c r="D45" s="39">
        <v>1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</row>
    <row r="46" spans="1:15" s="1" customFormat="1" ht="17.25" customHeight="1" x14ac:dyDescent="0.25">
      <c r="A46" s="9" t="s">
        <v>332</v>
      </c>
      <c r="B46" s="9" t="s">
        <v>76</v>
      </c>
      <c r="C46" s="34">
        <f t="shared" si="5"/>
        <v>388910.55</v>
      </c>
      <c r="D46" s="39">
        <v>30791.25</v>
      </c>
      <c r="E46" s="39">
        <v>29238.75</v>
      </c>
      <c r="F46" s="39">
        <v>33378.75</v>
      </c>
      <c r="G46" s="39">
        <v>25098.75</v>
      </c>
      <c r="H46" s="39">
        <v>30273.75</v>
      </c>
      <c r="I46" s="39">
        <v>26961.75</v>
      </c>
      <c r="J46" s="39">
        <v>30480.75</v>
      </c>
      <c r="K46" s="39">
        <v>43470</v>
      </c>
      <c r="L46" s="39">
        <v>42693.75</v>
      </c>
      <c r="M46" s="39">
        <v>29657.919999999998</v>
      </c>
      <c r="N46" s="39">
        <v>31922.71</v>
      </c>
      <c r="O46" s="39">
        <v>34942.42</v>
      </c>
    </row>
    <row r="47" spans="1:15" s="1" customFormat="1" ht="17.25" customHeight="1" x14ac:dyDescent="0.25">
      <c r="A47" s="9" t="s">
        <v>333</v>
      </c>
      <c r="B47" s="9" t="s">
        <v>334</v>
      </c>
      <c r="C47" s="34">
        <f t="shared" si="5"/>
        <v>1</v>
      </c>
      <c r="D47" s="39">
        <v>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</row>
    <row r="48" spans="1:15" s="26" customFormat="1" ht="17.25" customHeight="1" x14ac:dyDescent="0.25">
      <c r="A48" s="8" t="s">
        <v>9</v>
      </c>
      <c r="B48" s="8" t="s">
        <v>10</v>
      </c>
      <c r="C48" s="33">
        <f t="shared" ref="C48:O48" si="22">SUM(C49:C54)</f>
        <v>5345877.79</v>
      </c>
      <c r="D48" s="33">
        <f t="shared" si="22"/>
        <v>797749.95</v>
      </c>
      <c r="E48" s="33">
        <f t="shared" si="22"/>
        <v>406957.6</v>
      </c>
      <c r="F48" s="33">
        <f t="shared" si="22"/>
        <v>422156.88</v>
      </c>
      <c r="G48" s="33">
        <f t="shared" si="22"/>
        <v>376672.72</v>
      </c>
      <c r="H48" s="33">
        <f t="shared" si="22"/>
        <v>430458.93</v>
      </c>
      <c r="I48" s="33">
        <f t="shared" si="22"/>
        <v>302888.72000000003</v>
      </c>
      <c r="J48" s="33">
        <f t="shared" si="22"/>
        <v>251452.66</v>
      </c>
      <c r="K48" s="33">
        <f t="shared" si="22"/>
        <v>341358.02</v>
      </c>
      <c r="L48" s="33">
        <f t="shared" si="22"/>
        <v>303935.40000000002</v>
      </c>
      <c r="M48" s="33">
        <f t="shared" si="22"/>
        <v>387587.93</v>
      </c>
      <c r="N48" s="33">
        <f t="shared" si="22"/>
        <v>579506.49</v>
      </c>
      <c r="O48" s="33">
        <f t="shared" si="22"/>
        <v>745152.49</v>
      </c>
    </row>
    <row r="49" spans="1:15" s="1" customFormat="1" ht="17.25" customHeight="1" x14ac:dyDescent="0.25">
      <c r="A49" s="9" t="s">
        <v>335</v>
      </c>
      <c r="B49" s="9" t="s">
        <v>77</v>
      </c>
      <c r="C49" s="34">
        <f t="shared" si="5"/>
        <v>2390205.04</v>
      </c>
      <c r="D49" s="39">
        <v>265460.32</v>
      </c>
      <c r="E49" s="39">
        <v>130910.62</v>
      </c>
      <c r="F49" s="39">
        <v>167465.82</v>
      </c>
      <c r="G49" s="39">
        <v>159951.24</v>
      </c>
      <c r="H49" s="39">
        <v>190596.9</v>
      </c>
      <c r="I49" s="39">
        <v>147960.13</v>
      </c>
      <c r="J49" s="39">
        <v>117624.08</v>
      </c>
      <c r="K49" s="39">
        <v>165800.64000000001</v>
      </c>
      <c r="L49" s="39">
        <v>148986.35</v>
      </c>
      <c r="M49" s="39">
        <v>177186.98</v>
      </c>
      <c r="N49" s="39">
        <v>290583.51</v>
      </c>
      <c r="O49" s="39">
        <v>427678.45</v>
      </c>
    </row>
    <row r="50" spans="1:15" s="1" customFormat="1" ht="17.25" customHeight="1" x14ac:dyDescent="0.25">
      <c r="A50" s="9" t="s">
        <v>336</v>
      </c>
      <c r="B50" s="9" t="s">
        <v>78</v>
      </c>
      <c r="C50" s="34">
        <f t="shared" si="5"/>
        <v>182664.15000000002</v>
      </c>
      <c r="D50" s="39">
        <v>35983.94</v>
      </c>
      <c r="E50" s="39">
        <v>0</v>
      </c>
      <c r="F50" s="39">
        <v>17649.55</v>
      </c>
      <c r="G50" s="39">
        <v>35299.14</v>
      </c>
      <c r="H50" s="39">
        <v>10624.77</v>
      </c>
      <c r="I50" s="39">
        <v>2340</v>
      </c>
      <c r="J50" s="39">
        <v>0</v>
      </c>
      <c r="K50" s="39">
        <v>0</v>
      </c>
      <c r="L50" s="39">
        <v>10174.77</v>
      </c>
      <c r="M50" s="39">
        <v>17647.990000000002</v>
      </c>
      <c r="N50" s="39">
        <v>0</v>
      </c>
      <c r="O50" s="39">
        <v>52943.99</v>
      </c>
    </row>
    <row r="51" spans="1:15" s="1" customFormat="1" ht="17.25" customHeight="1" x14ac:dyDescent="0.25">
      <c r="A51" s="9" t="s">
        <v>337</v>
      </c>
      <c r="B51" s="9" t="s">
        <v>79</v>
      </c>
      <c r="C51" s="34">
        <f t="shared" si="5"/>
        <v>1</v>
      </c>
      <c r="D51" s="39">
        <v>1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</row>
    <row r="52" spans="1:15" s="1" customFormat="1" ht="17.25" customHeight="1" x14ac:dyDescent="0.25">
      <c r="A52" s="9" t="s">
        <v>338</v>
      </c>
      <c r="B52" s="9" t="s">
        <v>80</v>
      </c>
      <c r="C52" s="34">
        <f t="shared" si="5"/>
        <v>1</v>
      </c>
      <c r="D52" s="39">
        <v>1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</row>
    <row r="53" spans="1:15" s="1" customFormat="1" ht="17.25" customHeight="1" x14ac:dyDescent="0.25">
      <c r="A53" s="9" t="s">
        <v>339</v>
      </c>
      <c r="B53" s="9" t="s">
        <v>81</v>
      </c>
      <c r="C53" s="34">
        <f t="shared" si="5"/>
        <v>1133356.21</v>
      </c>
      <c r="D53" s="39">
        <v>207490.78</v>
      </c>
      <c r="E53" s="39">
        <v>112411.54</v>
      </c>
      <c r="F53" s="39">
        <v>112900.15</v>
      </c>
      <c r="G53" s="39">
        <v>77515.039999999994</v>
      </c>
      <c r="H53" s="39">
        <v>102448.87</v>
      </c>
      <c r="I53" s="39">
        <v>52980.01</v>
      </c>
      <c r="J53" s="39">
        <v>46821.8</v>
      </c>
      <c r="K53" s="39">
        <v>66469.36</v>
      </c>
      <c r="L53" s="39">
        <v>58453.96</v>
      </c>
      <c r="M53" s="39">
        <v>66661.13</v>
      </c>
      <c r="N53" s="39">
        <v>129703.79</v>
      </c>
      <c r="O53" s="39">
        <v>99499.78</v>
      </c>
    </row>
    <row r="54" spans="1:15" s="1" customFormat="1" ht="17.25" customHeight="1" x14ac:dyDescent="0.25">
      <c r="A54" s="9" t="s">
        <v>340</v>
      </c>
      <c r="B54" s="9" t="s">
        <v>82</v>
      </c>
      <c r="C54" s="34">
        <f t="shared" si="5"/>
        <v>1639650.3900000001</v>
      </c>
      <c r="D54" s="39">
        <v>288812.90999999997</v>
      </c>
      <c r="E54" s="39">
        <v>163635.44</v>
      </c>
      <c r="F54" s="39">
        <v>124141.36</v>
      </c>
      <c r="G54" s="39">
        <v>103907.3</v>
      </c>
      <c r="H54" s="39">
        <v>126788.39</v>
      </c>
      <c r="I54" s="39">
        <v>99608.58</v>
      </c>
      <c r="J54" s="39">
        <v>87006.78</v>
      </c>
      <c r="K54" s="39">
        <v>109088.02</v>
      </c>
      <c r="L54" s="39">
        <v>86320.320000000007</v>
      </c>
      <c r="M54" s="39">
        <v>126091.83</v>
      </c>
      <c r="N54" s="39">
        <v>159219.19</v>
      </c>
      <c r="O54" s="39">
        <v>165030.26999999999</v>
      </c>
    </row>
    <row r="55" spans="1:15" s="26" customFormat="1" ht="17.25" customHeight="1" x14ac:dyDescent="0.25">
      <c r="A55" s="8" t="s">
        <v>341</v>
      </c>
      <c r="B55" s="8" t="s">
        <v>11</v>
      </c>
      <c r="C55" s="33">
        <f t="shared" ref="C55:O55" si="23">SUM(C56:C60)</f>
        <v>6183510.2200000007</v>
      </c>
      <c r="D55" s="33">
        <f t="shared" si="23"/>
        <v>586784.49</v>
      </c>
      <c r="E55" s="33">
        <f t="shared" si="23"/>
        <v>202872.86</v>
      </c>
      <c r="F55" s="33">
        <f t="shared" si="23"/>
        <v>478244.4</v>
      </c>
      <c r="G55" s="33">
        <f t="shared" si="23"/>
        <v>673872.65</v>
      </c>
      <c r="H55" s="33">
        <f t="shared" si="23"/>
        <v>539106.58000000007</v>
      </c>
      <c r="I55" s="33">
        <f t="shared" si="23"/>
        <v>410468.74</v>
      </c>
      <c r="J55" s="33">
        <f t="shared" si="23"/>
        <v>483973.45</v>
      </c>
      <c r="K55" s="33">
        <f t="shared" si="23"/>
        <v>480850.36</v>
      </c>
      <c r="L55" s="33">
        <f t="shared" si="23"/>
        <v>344565.29</v>
      </c>
      <c r="M55" s="33">
        <f t="shared" si="23"/>
        <v>682014.45</v>
      </c>
      <c r="N55" s="33">
        <f t="shared" si="23"/>
        <v>495349.94</v>
      </c>
      <c r="O55" s="33">
        <f t="shared" si="23"/>
        <v>805407.01</v>
      </c>
    </row>
    <row r="56" spans="1:15" s="1" customFormat="1" ht="17.25" customHeight="1" x14ac:dyDescent="0.25">
      <c r="A56" s="9" t="s">
        <v>342</v>
      </c>
      <c r="B56" s="9" t="s">
        <v>83</v>
      </c>
      <c r="C56" s="34">
        <f t="shared" si="5"/>
        <v>6098462.4800000004</v>
      </c>
      <c r="D56" s="39">
        <v>576812.92000000004</v>
      </c>
      <c r="E56" s="39">
        <v>202872.86</v>
      </c>
      <c r="F56" s="39">
        <v>475107.53</v>
      </c>
      <c r="G56" s="39">
        <v>665052.91</v>
      </c>
      <c r="H56" s="39">
        <v>534401.28000000003</v>
      </c>
      <c r="I56" s="39">
        <v>392431.73</v>
      </c>
      <c r="J56" s="39">
        <v>477699.71</v>
      </c>
      <c r="K56" s="39">
        <v>473008.19</v>
      </c>
      <c r="L56" s="39">
        <v>344565.29</v>
      </c>
      <c r="M56" s="39">
        <v>672802.35</v>
      </c>
      <c r="N56" s="39">
        <v>488883.44</v>
      </c>
      <c r="O56" s="39">
        <v>794824.27</v>
      </c>
    </row>
    <row r="57" spans="1:15" s="1" customFormat="1" ht="17.25" customHeight="1" x14ac:dyDescent="0.25">
      <c r="A57" s="9" t="s">
        <v>343</v>
      </c>
      <c r="B57" s="9" t="s">
        <v>84</v>
      </c>
      <c r="C57" s="34">
        <f t="shared" si="5"/>
        <v>1</v>
      </c>
      <c r="D57" s="39">
        <v>1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</row>
    <row r="58" spans="1:15" s="1" customFormat="1" ht="17.25" customHeight="1" x14ac:dyDescent="0.25">
      <c r="A58" s="9" t="s">
        <v>344</v>
      </c>
      <c r="B58" s="9" t="s">
        <v>85</v>
      </c>
      <c r="C58" s="34">
        <f t="shared" si="5"/>
        <v>1</v>
      </c>
      <c r="D58" s="39">
        <v>1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</row>
    <row r="59" spans="1:15" s="1" customFormat="1" ht="17.25" customHeight="1" x14ac:dyDescent="0.25">
      <c r="A59" s="9" t="s">
        <v>345</v>
      </c>
      <c r="B59" s="9" t="s">
        <v>86</v>
      </c>
      <c r="C59" s="34">
        <f t="shared" si="5"/>
        <v>85044.74</v>
      </c>
      <c r="D59" s="39">
        <v>9968.57</v>
      </c>
      <c r="E59" s="39">
        <v>0</v>
      </c>
      <c r="F59" s="39">
        <v>3136.87</v>
      </c>
      <c r="G59" s="39">
        <v>8819.74</v>
      </c>
      <c r="H59" s="39">
        <v>4705.3</v>
      </c>
      <c r="I59" s="39">
        <v>18037.009999999998</v>
      </c>
      <c r="J59" s="39">
        <v>6273.74</v>
      </c>
      <c r="K59" s="39">
        <v>7842.17</v>
      </c>
      <c r="L59" s="39">
        <v>0</v>
      </c>
      <c r="M59" s="39">
        <v>9212.1</v>
      </c>
      <c r="N59" s="39">
        <v>6466.5</v>
      </c>
      <c r="O59" s="39">
        <v>10582.74</v>
      </c>
    </row>
    <row r="60" spans="1:15" s="1" customFormat="1" ht="17.25" customHeight="1" x14ac:dyDescent="0.25">
      <c r="A60" s="9" t="s">
        <v>346</v>
      </c>
      <c r="B60" s="9" t="s">
        <v>87</v>
      </c>
      <c r="C60" s="34">
        <f t="shared" si="5"/>
        <v>1</v>
      </c>
      <c r="D60" s="39">
        <v>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</row>
    <row r="61" spans="1:15" s="26" customFormat="1" ht="17.25" customHeight="1" x14ac:dyDescent="0.25">
      <c r="A61" s="8" t="s">
        <v>347</v>
      </c>
      <c r="B61" s="8" t="s">
        <v>12</v>
      </c>
      <c r="C61" s="33">
        <f t="shared" ref="C61:O61" si="24">SUM(C62:C79)</f>
        <v>2386934.25</v>
      </c>
      <c r="D61" s="33">
        <f t="shared" si="24"/>
        <v>644470.65999999992</v>
      </c>
      <c r="E61" s="33">
        <f t="shared" si="24"/>
        <v>142730.44000000003</v>
      </c>
      <c r="F61" s="33">
        <f t="shared" si="24"/>
        <v>196618.47</v>
      </c>
      <c r="G61" s="33">
        <f t="shared" si="24"/>
        <v>136396.85999999996</v>
      </c>
      <c r="H61" s="33">
        <f t="shared" si="24"/>
        <v>146235.82</v>
      </c>
      <c r="I61" s="33">
        <f t="shared" si="24"/>
        <v>191119.81</v>
      </c>
      <c r="J61" s="33">
        <f t="shared" si="24"/>
        <v>173861.62999999995</v>
      </c>
      <c r="K61" s="33">
        <f t="shared" si="24"/>
        <v>148536.47999999998</v>
      </c>
      <c r="L61" s="33">
        <f t="shared" si="24"/>
        <v>121098.31000000001</v>
      </c>
      <c r="M61" s="33">
        <f t="shared" si="24"/>
        <v>168269.06000000003</v>
      </c>
      <c r="N61" s="33">
        <f t="shared" si="24"/>
        <v>150638.87999999998</v>
      </c>
      <c r="O61" s="33">
        <f t="shared" si="24"/>
        <v>166957.82999999999</v>
      </c>
    </row>
    <row r="62" spans="1:15" s="1" customFormat="1" ht="17.25" customHeight="1" x14ac:dyDescent="0.25">
      <c r="A62" s="9" t="s">
        <v>348</v>
      </c>
      <c r="B62" s="9" t="s">
        <v>88</v>
      </c>
      <c r="C62" s="34">
        <f t="shared" si="5"/>
        <v>933854.5</v>
      </c>
      <c r="D62" s="39">
        <f>279742.37</f>
        <v>279742.37</v>
      </c>
      <c r="E62" s="39">
        <v>54970.39</v>
      </c>
      <c r="F62" s="39">
        <v>76243.88</v>
      </c>
      <c r="G62" s="39">
        <v>48398.18</v>
      </c>
      <c r="H62" s="39">
        <v>66896.05</v>
      </c>
      <c r="I62" s="39">
        <v>86293.62</v>
      </c>
      <c r="J62" s="39">
        <v>49106.45</v>
      </c>
      <c r="K62" s="39">
        <v>42164.160000000003</v>
      </c>
      <c r="L62" s="39">
        <v>42444.91</v>
      </c>
      <c r="M62" s="39">
        <v>43755.68</v>
      </c>
      <c r="N62" s="39">
        <v>61957.06</v>
      </c>
      <c r="O62" s="39">
        <v>81881.75</v>
      </c>
    </row>
    <row r="63" spans="1:15" s="1" customFormat="1" ht="17.25" customHeight="1" x14ac:dyDescent="0.25">
      <c r="A63" s="9" t="s">
        <v>349</v>
      </c>
      <c r="B63" s="9" t="s">
        <v>89</v>
      </c>
      <c r="C63" s="34">
        <f t="shared" si="5"/>
        <v>491864.67000000004</v>
      </c>
      <c r="D63" s="39">
        <v>120306.33</v>
      </c>
      <c r="E63" s="39">
        <v>27003.43</v>
      </c>
      <c r="F63" s="39">
        <v>51550.28</v>
      </c>
      <c r="G63" s="39">
        <v>27654.27</v>
      </c>
      <c r="H63" s="39">
        <v>23896</v>
      </c>
      <c r="I63" s="39">
        <v>43223.38</v>
      </c>
      <c r="J63" s="39">
        <v>45571.49</v>
      </c>
      <c r="K63" s="39">
        <v>29900.31</v>
      </c>
      <c r="L63" s="39">
        <v>26046.32</v>
      </c>
      <c r="M63" s="39">
        <v>46771.08</v>
      </c>
      <c r="N63" s="39">
        <v>26879.78</v>
      </c>
      <c r="O63" s="39">
        <v>23062</v>
      </c>
    </row>
    <row r="64" spans="1:15" s="1" customFormat="1" ht="17.25" customHeight="1" x14ac:dyDescent="0.25">
      <c r="A64" s="9" t="s">
        <v>350</v>
      </c>
      <c r="B64" s="9" t="s">
        <v>90</v>
      </c>
      <c r="C64" s="34">
        <f t="shared" si="5"/>
        <v>348286.12999999995</v>
      </c>
      <c r="D64" s="39">
        <v>139861.62</v>
      </c>
      <c r="E64" s="39">
        <v>16360.3</v>
      </c>
      <c r="F64" s="39">
        <v>16475.16</v>
      </c>
      <c r="G64" s="39">
        <v>16858</v>
      </c>
      <c r="H64" s="39">
        <v>15849.84</v>
      </c>
      <c r="I64" s="39">
        <v>13386.86</v>
      </c>
      <c r="J64" s="39">
        <v>28368.92</v>
      </c>
      <c r="K64" s="39">
        <v>27858.46</v>
      </c>
      <c r="L64" s="39">
        <v>18032.07</v>
      </c>
      <c r="M64" s="39">
        <v>21664.3</v>
      </c>
      <c r="N64" s="39">
        <v>17315.91</v>
      </c>
      <c r="O64" s="39">
        <v>16254.69</v>
      </c>
    </row>
    <row r="65" spans="1:15" s="1" customFormat="1" ht="17.25" customHeight="1" x14ac:dyDescent="0.25">
      <c r="A65" s="9" t="s">
        <v>351</v>
      </c>
      <c r="B65" s="9" t="s">
        <v>91</v>
      </c>
      <c r="C65" s="34">
        <f t="shared" si="5"/>
        <v>136696.76999999999</v>
      </c>
      <c r="D65" s="39">
        <v>27490.880000000001</v>
      </c>
      <c r="E65" s="39">
        <v>13284.78</v>
      </c>
      <c r="F65" s="39">
        <v>9213.83</v>
      </c>
      <c r="G65" s="39">
        <v>8448.14</v>
      </c>
      <c r="H65" s="39">
        <v>8486.43</v>
      </c>
      <c r="I65" s="39">
        <v>7439.98</v>
      </c>
      <c r="J65" s="39">
        <v>14267.41</v>
      </c>
      <c r="K65" s="39">
        <v>7797.3</v>
      </c>
      <c r="L65" s="39">
        <v>8703.3700000000008</v>
      </c>
      <c r="M65" s="39">
        <v>11634.53</v>
      </c>
      <c r="N65" s="39">
        <v>11233.34</v>
      </c>
      <c r="O65" s="39">
        <v>8696.7800000000007</v>
      </c>
    </row>
    <row r="66" spans="1:15" s="1" customFormat="1" ht="17.25" customHeight="1" x14ac:dyDescent="0.25">
      <c r="A66" s="9" t="s">
        <v>352</v>
      </c>
      <c r="B66" s="9" t="s">
        <v>92</v>
      </c>
      <c r="C66" s="34">
        <f t="shared" si="5"/>
        <v>102528.93999999999</v>
      </c>
      <c r="D66" s="39">
        <v>32683.23</v>
      </c>
      <c r="E66" s="39">
        <v>4951.4799999999996</v>
      </c>
      <c r="F66" s="39">
        <v>14286.56</v>
      </c>
      <c r="G66" s="39">
        <v>8786.33</v>
      </c>
      <c r="H66" s="39">
        <v>4964.24</v>
      </c>
      <c r="I66" s="39">
        <v>4211.3100000000004</v>
      </c>
      <c r="J66" s="39">
        <v>5244.99</v>
      </c>
      <c r="K66" s="39">
        <v>3637.04</v>
      </c>
      <c r="L66" s="39">
        <v>4377.21</v>
      </c>
      <c r="M66" s="39">
        <v>8425</v>
      </c>
      <c r="N66" s="39">
        <v>5914.32</v>
      </c>
      <c r="O66" s="39">
        <v>5047.2299999999996</v>
      </c>
    </row>
    <row r="67" spans="1:15" s="1" customFormat="1" ht="17.25" customHeight="1" x14ac:dyDescent="0.25">
      <c r="A67" s="9" t="s">
        <v>353</v>
      </c>
      <c r="B67" s="9" t="s">
        <v>93</v>
      </c>
      <c r="C67" s="34">
        <f t="shared" ref="C67:C130" si="25">SUM(D67:O67)</f>
        <v>15092.44</v>
      </c>
      <c r="D67" s="39">
        <v>1</v>
      </c>
      <c r="E67" s="39">
        <v>0</v>
      </c>
      <c r="F67" s="39">
        <v>0</v>
      </c>
      <c r="G67" s="39">
        <v>0</v>
      </c>
      <c r="H67" s="39">
        <v>0</v>
      </c>
      <c r="I67" s="39">
        <v>3772.86</v>
      </c>
      <c r="J67" s="39">
        <v>3772.86</v>
      </c>
      <c r="K67" s="39">
        <v>7545.72</v>
      </c>
      <c r="L67" s="39">
        <v>0</v>
      </c>
      <c r="M67" s="39">
        <v>0</v>
      </c>
      <c r="N67" s="39">
        <v>0</v>
      </c>
      <c r="O67" s="39">
        <v>0</v>
      </c>
    </row>
    <row r="68" spans="1:15" s="1" customFormat="1" ht="17.25" customHeight="1" x14ac:dyDescent="0.25">
      <c r="A68" s="9" t="s">
        <v>354</v>
      </c>
      <c r="B68" s="9" t="s">
        <v>94</v>
      </c>
      <c r="C68" s="34">
        <f t="shared" si="25"/>
        <v>1</v>
      </c>
      <c r="D68" s="39">
        <v>1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</row>
    <row r="69" spans="1:15" s="1" customFormat="1" ht="17.25" customHeight="1" x14ac:dyDescent="0.25">
      <c r="A69" s="9" t="s">
        <v>355</v>
      </c>
      <c r="B69" s="9" t="s">
        <v>95</v>
      </c>
      <c r="C69" s="34">
        <f t="shared" si="25"/>
        <v>1</v>
      </c>
      <c r="D69" s="39">
        <v>1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</row>
    <row r="70" spans="1:15" s="1" customFormat="1" ht="17.25" customHeight="1" x14ac:dyDescent="0.25">
      <c r="A70" s="9" t="s">
        <v>356</v>
      </c>
      <c r="B70" s="9" t="s">
        <v>96</v>
      </c>
      <c r="C70" s="34">
        <f t="shared" si="25"/>
        <v>1</v>
      </c>
      <c r="D70" s="39">
        <v>1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</row>
    <row r="71" spans="1:15" s="1" customFormat="1" ht="17.25" customHeight="1" x14ac:dyDescent="0.25">
      <c r="A71" s="9" t="s">
        <v>357</v>
      </c>
      <c r="B71" s="9" t="s">
        <v>97</v>
      </c>
      <c r="C71" s="34">
        <f t="shared" si="25"/>
        <v>30144.190000000002</v>
      </c>
      <c r="D71" s="39">
        <v>14075</v>
      </c>
      <c r="E71" s="39">
        <v>1941.24</v>
      </c>
      <c r="F71" s="39">
        <v>2804.03</v>
      </c>
      <c r="G71" s="39">
        <v>647.08000000000004</v>
      </c>
      <c r="H71" s="39">
        <v>1186.32</v>
      </c>
      <c r="I71" s="39">
        <v>6902.31</v>
      </c>
      <c r="J71" s="39">
        <v>1078.47</v>
      </c>
      <c r="K71" s="39">
        <v>215.69</v>
      </c>
      <c r="L71" s="39">
        <v>0</v>
      </c>
      <c r="M71" s="39">
        <v>431.35</v>
      </c>
      <c r="N71" s="39">
        <v>215.68</v>
      </c>
      <c r="O71" s="39">
        <v>647.02</v>
      </c>
    </row>
    <row r="72" spans="1:15" s="1" customFormat="1" ht="17.25" customHeight="1" x14ac:dyDescent="0.25">
      <c r="A72" s="9" t="s">
        <v>358</v>
      </c>
      <c r="B72" s="9" t="s">
        <v>98</v>
      </c>
      <c r="C72" s="34">
        <f t="shared" si="25"/>
        <v>2337.8199999999997</v>
      </c>
      <c r="D72" s="39">
        <v>1</v>
      </c>
      <c r="E72" s="39">
        <v>467.38</v>
      </c>
      <c r="F72" s="39">
        <v>0</v>
      </c>
      <c r="G72" s="39">
        <v>0</v>
      </c>
      <c r="H72" s="39">
        <v>0</v>
      </c>
      <c r="I72" s="39">
        <v>0</v>
      </c>
      <c r="J72" s="39">
        <v>467.38</v>
      </c>
      <c r="K72" s="39">
        <v>0</v>
      </c>
      <c r="L72" s="39">
        <v>467.38</v>
      </c>
      <c r="M72" s="39">
        <v>467.34</v>
      </c>
      <c r="N72" s="39">
        <v>467.34</v>
      </c>
      <c r="O72" s="39">
        <v>0</v>
      </c>
    </row>
    <row r="73" spans="1:15" s="1" customFormat="1" ht="17.25" customHeight="1" x14ac:dyDescent="0.25">
      <c r="A73" s="9" t="s">
        <v>359</v>
      </c>
      <c r="B73" s="9" t="s">
        <v>99</v>
      </c>
      <c r="C73" s="34">
        <f t="shared" si="25"/>
        <v>160630.75999999998</v>
      </c>
      <c r="D73" s="39">
        <v>14655.6</v>
      </c>
      <c r="E73" s="39">
        <v>11478.15</v>
      </c>
      <c r="F73" s="39">
        <v>12906.45</v>
      </c>
      <c r="G73" s="39">
        <v>12736.71</v>
      </c>
      <c r="H73" s="39">
        <v>12611.47</v>
      </c>
      <c r="I73" s="39">
        <v>12699.45</v>
      </c>
      <c r="J73" s="39">
        <v>12978.9</v>
      </c>
      <c r="K73" s="39">
        <v>14779.8</v>
      </c>
      <c r="L73" s="39">
        <v>10287.9</v>
      </c>
      <c r="M73" s="39">
        <v>16943.84</v>
      </c>
      <c r="N73" s="39">
        <v>13151.94</v>
      </c>
      <c r="O73" s="39">
        <v>15400.55</v>
      </c>
    </row>
    <row r="74" spans="1:15" s="1" customFormat="1" ht="17.25" customHeight="1" x14ac:dyDescent="0.25">
      <c r="A74" s="9" t="s">
        <v>360</v>
      </c>
      <c r="B74" s="9" t="s">
        <v>100</v>
      </c>
      <c r="C74" s="34">
        <f t="shared" si="25"/>
        <v>97109.27</v>
      </c>
      <c r="D74" s="39">
        <v>8895.82</v>
      </c>
      <c r="E74" s="39">
        <v>6924.15</v>
      </c>
      <c r="F74" s="39">
        <v>7814.25</v>
      </c>
      <c r="G74" s="39">
        <v>7674.52</v>
      </c>
      <c r="H74" s="39">
        <v>7442.68</v>
      </c>
      <c r="I74" s="39">
        <v>7752.15</v>
      </c>
      <c r="J74" s="39">
        <v>7684.87</v>
      </c>
      <c r="K74" s="39">
        <v>8818.2000000000007</v>
      </c>
      <c r="L74" s="39">
        <v>6308.32</v>
      </c>
      <c r="M74" s="39">
        <v>10343.6</v>
      </c>
      <c r="N74" s="39">
        <v>8002.24</v>
      </c>
      <c r="O74" s="39">
        <v>9448.4699999999993</v>
      </c>
    </row>
    <row r="75" spans="1:15" s="1" customFormat="1" ht="17.25" customHeight="1" x14ac:dyDescent="0.25">
      <c r="A75" s="9" t="s">
        <v>361</v>
      </c>
      <c r="B75" s="9" t="s">
        <v>101</v>
      </c>
      <c r="C75" s="34">
        <f t="shared" si="25"/>
        <v>34602.54</v>
      </c>
      <c r="D75" s="39">
        <v>3151.57</v>
      </c>
      <c r="E75" s="39">
        <v>2494.35</v>
      </c>
      <c r="F75" s="39">
        <v>2789.32</v>
      </c>
      <c r="G75" s="39">
        <v>2713.77</v>
      </c>
      <c r="H75" s="39">
        <v>2553.34</v>
      </c>
      <c r="I75" s="39">
        <v>2846.25</v>
      </c>
      <c r="J75" s="39">
        <v>2768.62</v>
      </c>
      <c r="K75" s="39">
        <v>3049.11</v>
      </c>
      <c r="L75" s="39">
        <v>2313.2199999999998</v>
      </c>
      <c r="M75" s="39">
        <v>3729.34</v>
      </c>
      <c r="N75" s="39">
        <v>2839.61</v>
      </c>
      <c r="O75" s="39">
        <v>3354.04</v>
      </c>
    </row>
    <row r="76" spans="1:15" s="1" customFormat="1" ht="17.25" customHeight="1" x14ac:dyDescent="0.25">
      <c r="A76" s="9" t="s">
        <v>362</v>
      </c>
      <c r="B76" s="9" t="s">
        <v>102</v>
      </c>
      <c r="C76" s="34">
        <f t="shared" si="25"/>
        <v>31749.599999999999</v>
      </c>
      <c r="D76" s="39">
        <v>2942.5</v>
      </c>
      <c r="E76" s="39">
        <v>2168.3200000000002</v>
      </c>
      <c r="F76" s="39">
        <v>2534.71</v>
      </c>
      <c r="G76" s="39">
        <v>2479.86</v>
      </c>
      <c r="H76" s="39">
        <v>2349.4499999999998</v>
      </c>
      <c r="I76" s="39">
        <v>2591.64</v>
      </c>
      <c r="J76" s="39">
        <v>2551.27</v>
      </c>
      <c r="K76" s="39">
        <v>2770.69</v>
      </c>
      <c r="L76" s="39">
        <v>2117.61</v>
      </c>
      <c r="M76" s="39">
        <v>3416.59</v>
      </c>
      <c r="N76" s="39">
        <v>2661.66</v>
      </c>
      <c r="O76" s="39">
        <v>3165.3</v>
      </c>
    </row>
    <row r="77" spans="1:15" s="1" customFormat="1" ht="17.25" customHeight="1" x14ac:dyDescent="0.25">
      <c r="A77" s="9" t="s">
        <v>363</v>
      </c>
      <c r="B77" s="9" t="s">
        <v>103</v>
      </c>
      <c r="C77" s="34">
        <f t="shared" si="25"/>
        <v>1</v>
      </c>
      <c r="D77" s="39">
        <v>1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</row>
    <row r="78" spans="1:15" s="1" customFormat="1" ht="17.25" customHeight="1" x14ac:dyDescent="0.25">
      <c r="A78" s="9" t="s">
        <v>364</v>
      </c>
      <c r="B78" s="9" t="s">
        <v>104</v>
      </c>
      <c r="C78" s="34">
        <f t="shared" si="25"/>
        <v>2031.62</v>
      </c>
      <c r="D78" s="39">
        <v>658.74</v>
      </c>
      <c r="E78" s="39">
        <v>686.47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686.41</v>
      </c>
      <c r="N78" s="39">
        <v>0</v>
      </c>
      <c r="O78" s="39">
        <v>0</v>
      </c>
    </row>
    <row r="79" spans="1:15" s="1" customFormat="1" ht="17.25" customHeight="1" x14ac:dyDescent="0.25">
      <c r="A79" s="9" t="s">
        <v>365</v>
      </c>
      <c r="B79" s="9" t="s">
        <v>105</v>
      </c>
      <c r="C79" s="34">
        <f t="shared" si="25"/>
        <v>1</v>
      </c>
      <c r="D79" s="39">
        <v>1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</row>
    <row r="80" spans="1:15" s="26" customFormat="1" ht="17.25" customHeight="1" x14ac:dyDescent="0.25">
      <c r="A80" s="7" t="s">
        <v>366</v>
      </c>
      <c r="B80" s="7" t="s">
        <v>106</v>
      </c>
      <c r="C80" s="32">
        <f>+C81+C89+C138+C140+C148+C173+C176+C179+C183+C190+C195+C212+C216+C219</f>
        <v>100254438.73999999</v>
      </c>
      <c r="D80" s="32">
        <f t="shared" ref="D80:O80" si="26">+D81+D89+D138+D140+D148+D173+D176+D179+D183+D190+D195+D212+D216+D219</f>
        <v>20049141.700000003</v>
      </c>
      <c r="E80" s="32">
        <f t="shared" si="26"/>
        <v>12261664.959999999</v>
      </c>
      <c r="F80" s="32">
        <f t="shared" si="26"/>
        <v>8538332.7699999996</v>
      </c>
      <c r="G80" s="32">
        <f t="shared" si="26"/>
        <v>6406775.7899999991</v>
      </c>
      <c r="H80" s="32">
        <f t="shared" si="26"/>
        <v>12883679.5</v>
      </c>
      <c r="I80" s="32">
        <f t="shared" si="26"/>
        <v>7495751.3899999997</v>
      </c>
      <c r="J80" s="32">
        <f t="shared" si="26"/>
        <v>6454287.7400000002</v>
      </c>
      <c r="K80" s="32">
        <f t="shared" si="26"/>
        <v>5073165.1500000004</v>
      </c>
      <c r="L80" s="32">
        <f t="shared" si="26"/>
        <v>5705441.0800000001</v>
      </c>
      <c r="M80" s="32">
        <f t="shared" si="26"/>
        <v>6744842.3399999999</v>
      </c>
      <c r="N80" s="32">
        <f t="shared" si="26"/>
        <v>4037658.16</v>
      </c>
      <c r="O80" s="32">
        <f t="shared" si="26"/>
        <v>4603698.16</v>
      </c>
    </row>
    <row r="81" spans="1:15" s="26" customFormat="1" ht="17.25" customHeight="1" x14ac:dyDescent="0.25">
      <c r="A81" s="8" t="s">
        <v>367</v>
      </c>
      <c r="B81" s="8" t="s">
        <v>13</v>
      </c>
      <c r="C81" s="33">
        <f t="shared" ref="C81" si="27">SUM(C82:C88)</f>
        <v>11331910.75</v>
      </c>
      <c r="D81" s="33">
        <f t="shared" ref="D81:O81" si="28">SUM(D82:D88)</f>
        <v>1035476.81</v>
      </c>
      <c r="E81" s="33">
        <f t="shared" si="28"/>
        <v>964228.83</v>
      </c>
      <c r="F81" s="33">
        <f t="shared" si="28"/>
        <v>1006238.91</v>
      </c>
      <c r="G81" s="33">
        <f t="shared" si="28"/>
        <v>793335.46</v>
      </c>
      <c r="H81" s="33">
        <f t="shared" si="28"/>
        <v>882741.81</v>
      </c>
      <c r="I81" s="33">
        <f t="shared" si="28"/>
        <v>886214.19</v>
      </c>
      <c r="J81" s="33">
        <f t="shared" si="28"/>
        <v>945747.13</v>
      </c>
      <c r="K81" s="33">
        <f t="shared" si="28"/>
        <v>1119853.27</v>
      </c>
      <c r="L81" s="33">
        <f t="shared" si="28"/>
        <v>1003791.97</v>
      </c>
      <c r="M81" s="33">
        <f t="shared" si="28"/>
        <v>904975.1399999999</v>
      </c>
      <c r="N81" s="33">
        <f t="shared" si="28"/>
        <v>833444.94</v>
      </c>
      <c r="O81" s="33">
        <f t="shared" si="28"/>
        <v>955862.28999999992</v>
      </c>
    </row>
    <row r="82" spans="1:15" s="1" customFormat="1" ht="17.25" customHeight="1" x14ac:dyDescent="0.25">
      <c r="A82" s="9" t="s">
        <v>368</v>
      </c>
      <c r="B82" s="9" t="s">
        <v>107</v>
      </c>
      <c r="C82" s="34">
        <f t="shared" si="25"/>
        <v>1089036.1400000001</v>
      </c>
      <c r="D82" s="39">
        <v>81319.91</v>
      </c>
      <c r="E82" s="39">
        <v>73784.75</v>
      </c>
      <c r="F82" s="39">
        <v>87011.69</v>
      </c>
      <c r="G82" s="39">
        <v>55820.67</v>
      </c>
      <c r="H82" s="39">
        <v>96331.21</v>
      </c>
      <c r="I82" s="39">
        <v>75308.02</v>
      </c>
      <c r="J82" s="39">
        <v>78008.850000000006</v>
      </c>
      <c r="K82" s="39">
        <v>87103.46</v>
      </c>
      <c r="L82" s="39">
        <v>85557.26</v>
      </c>
      <c r="M82" s="39">
        <v>84661.6</v>
      </c>
      <c r="N82" s="39">
        <v>116667.69</v>
      </c>
      <c r="O82" s="39">
        <v>167461.03</v>
      </c>
    </row>
    <row r="83" spans="1:15" s="1" customFormat="1" ht="17.25" customHeight="1" x14ac:dyDescent="0.25">
      <c r="A83" s="9" t="s">
        <v>369</v>
      </c>
      <c r="B83" s="9" t="s">
        <v>108</v>
      </c>
      <c r="C83" s="34">
        <f t="shared" si="25"/>
        <v>2304053.2000000002</v>
      </c>
      <c r="D83" s="39">
        <v>175942.41</v>
      </c>
      <c r="E83" s="39">
        <v>154688.85999999999</v>
      </c>
      <c r="F83" s="39">
        <v>202232.18</v>
      </c>
      <c r="G83" s="39">
        <v>175268.27</v>
      </c>
      <c r="H83" s="39">
        <v>216021.44</v>
      </c>
      <c r="I83" s="39">
        <v>212035.08</v>
      </c>
      <c r="J83" s="39">
        <v>179402.88</v>
      </c>
      <c r="K83" s="39">
        <v>154965.79999999999</v>
      </c>
      <c r="L83" s="39">
        <v>198191.92</v>
      </c>
      <c r="M83" s="39">
        <v>222902.34</v>
      </c>
      <c r="N83" s="39">
        <v>159616.71</v>
      </c>
      <c r="O83" s="39">
        <v>252785.31</v>
      </c>
    </row>
    <row r="84" spans="1:15" s="1" customFormat="1" ht="17.25" customHeight="1" x14ac:dyDescent="0.25">
      <c r="A84" s="9" t="s">
        <v>370</v>
      </c>
      <c r="B84" s="9" t="s">
        <v>109</v>
      </c>
      <c r="C84" s="34">
        <f t="shared" si="25"/>
        <v>180797.46000000005</v>
      </c>
      <c r="D84" s="39">
        <v>16184.83</v>
      </c>
      <c r="E84" s="39">
        <v>27675.47</v>
      </c>
      <c r="F84" s="39">
        <v>18453.64</v>
      </c>
      <c r="G84" s="39">
        <v>11426.09</v>
      </c>
      <c r="H84" s="39">
        <v>10000.379999999999</v>
      </c>
      <c r="I84" s="39">
        <v>10849.72</v>
      </c>
      <c r="J84" s="39">
        <v>11173.29</v>
      </c>
      <c r="K84" s="39">
        <v>13994.44</v>
      </c>
      <c r="L84" s="39">
        <v>15925.75</v>
      </c>
      <c r="M84" s="39">
        <v>11000.42</v>
      </c>
      <c r="N84" s="39">
        <v>18654.2</v>
      </c>
      <c r="O84" s="39">
        <v>15459.23</v>
      </c>
    </row>
    <row r="85" spans="1:15" s="1" customFormat="1" ht="17.25" customHeight="1" x14ac:dyDescent="0.25">
      <c r="A85" s="9" t="s">
        <v>371</v>
      </c>
      <c r="B85" s="9" t="s">
        <v>372</v>
      </c>
      <c r="C85" s="34">
        <f t="shared" si="25"/>
        <v>31.880000000000003</v>
      </c>
      <c r="D85" s="39">
        <v>3.06</v>
      </c>
      <c r="E85" s="39">
        <v>2.81</v>
      </c>
      <c r="F85" s="39">
        <v>2.57</v>
      </c>
      <c r="G85" s="39">
        <v>2.37</v>
      </c>
      <c r="H85" s="39">
        <v>1.97</v>
      </c>
      <c r="I85" s="39">
        <v>2.14</v>
      </c>
      <c r="J85" s="39">
        <v>2.76</v>
      </c>
      <c r="K85" s="39">
        <v>2.59</v>
      </c>
      <c r="L85" s="39">
        <v>2.69</v>
      </c>
      <c r="M85" s="39">
        <v>3.37</v>
      </c>
      <c r="N85" s="39">
        <v>2.93</v>
      </c>
      <c r="O85" s="39">
        <v>2.62</v>
      </c>
    </row>
    <row r="86" spans="1:15" s="1" customFormat="1" ht="17.25" customHeight="1" x14ac:dyDescent="0.25">
      <c r="A86" s="9" t="s">
        <v>373</v>
      </c>
      <c r="B86" s="9" t="s">
        <v>374</v>
      </c>
      <c r="C86" s="34">
        <f t="shared" si="25"/>
        <v>2545.2200000000003</v>
      </c>
      <c r="D86" s="39">
        <v>616.74</v>
      </c>
      <c r="E86" s="39">
        <v>0.06</v>
      </c>
      <c r="F86" s="39">
        <v>0.06</v>
      </c>
      <c r="G86" s="39">
        <v>321.35000000000002</v>
      </c>
      <c r="H86" s="39">
        <v>0.01</v>
      </c>
      <c r="I86" s="39">
        <v>321.38</v>
      </c>
      <c r="J86" s="39">
        <v>642.72</v>
      </c>
      <c r="K86" s="39">
        <v>0.13</v>
      </c>
      <c r="L86" s="39">
        <v>321.37</v>
      </c>
      <c r="M86" s="39">
        <v>321.3</v>
      </c>
      <c r="N86" s="39">
        <v>0.06</v>
      </c>
      <c r="O86" s="39">
        <v>0.04</v>
      </c>
    </row>
    <row r="87" spans="1:15" s="1" customFormat="1" ht="17.25" customHeight="1" x14ac:dyDescent="0.25">
      <c r="A87" s="9" t="s">
        <v>375</v>
      </c>
      <c r="B87" s="9" t="s">
        <v>110</v>
      </c>
      <c r="C87" s="34">
        <f t="shared" si="25"/>
        <v>1133985.77</v>
      </c>
      <c r="D87" s="39">
        <v>115760.71</v>
      </c>
      <c r="E87" s="39">
        <v>93359.39</v>
      </c>
      <c r="F87" s="39">
        <v>111482.09</v>
      </c>
      <c r="G87" s="39">
        <v>93486.42</v>
      </c>
      <c r="H87" s="39">
        <v>101176.96000000001</v>
      </c>
      <c r="I87" s="39">
        <v>87230.080000000002</v>
      </c>
      <c r="J87" s="39">
        <v>91563.99</v>
      </c>
      <c r="K87" s="39">
        <v>83247.77</v>
      </c>
      <c r="L87" s="39">
        <v>89997.94</v>
      </c>
      <c r="M87" s="39">
        <v>81753.740000000005</v>
      </c>
      <c r="N87" s="39">
        <v>80850.990000000005</v>
      </c>
      <c r="O87" s="39">
        <v>104075.69</v>
      </c>
    </row>
    <row r="88" spans="1:15" s="1" customFormat="1" ht="17.25" customHeight="1" x14ac:dyDescent="0.25">
      <c r="A88" s="9" t="s">
        <v>376</v>
      </c>
      <c r="B88" s="9" t="s">
        <v>111</v>
      </c>
      <c r="C88" s="34">
        <f t="shared" si="25"/>
        <v>6621461.080000001</v>
      </c>
      <c r="D88" s="39">
        <v>645649.15</v>
      </c>
      <c r="E88" s="39">
        <v>614717.49</v>
      </c>
      <c r="F88" s="39">
        <v>587056.68000000005</v>
      </c>
      <c r="G88" s="39">
        <v>457010.29</v>
      </c>
      <c r="H88" s="39">
        <v>459209.84</v>
      </c>
      <c r="I88" s="39">
        <v>500467.77</v>
      </c>
      <c r="J88" s="39">
        <v>584952.64</v>
      </c>
      <c r="K88" s="39">
        <v>780539.08</v>
      </c>
      <c r="L88" s="39">
        <v>613795.04</v>
      </c>
      <c r="M88" s="39">
        <v>504332.37</v>
      </c>
      <c r="N88" s="39">
        <v>457652.36</v>
      </c>
      <c r="O88" s="39">
        <v>416078.37</v>
      </c>
    </row>
    <row r="89" spans="1:15" s="26" customFormat="1" ht="17.25" customHeight="1" x14ac:dyDescent="0.25">
      <c r="A89" s="8" t="s">
        <v>377</v>
      </c>
      <c r="B89" s="8" t="s">
        <v>14</v>
      </c>
      <c r="C89" s="33">
        <f t="shared" ref="C89:O89" si="29">SUM(C90:C137)</f>
        <v>11172254.299999997</v>
      </c>
      <c r="D89" s="33">
        <f t="shared" si="29"/>
        <v>681473.94999999984</v>
      </c>
      <c r="E89" s="33">
        <f t="shared" si="29"/>
        <v>1386423.2800000003</v>
      </c>
      <c r="F89" s="33">
        <f t="shared" si="29"/>
        <v>863110.54999999993</v>
      </c>
      <c r="G89" s="33">
        <f t="shared" si="29"/>
        <v>796796.74</v>
      </c>
      <c r="H89" s="33">
        <f t="shared" si="29"/>
        <v>839725.3899999999</v>
      </c>
      <c r="I89" s="33">
        <f t="shared" si="29"/>
        <v>748795.06000000017</v>
      </c>
      <c r="J89" s="33">
        <f t="shared" si="29"/>
        <v>927266.04000000015</v>
      </c>
      <c r="K89" s="33">
        <f t="shared" si="29"/>
        <v>945379.8</v>
      </c>
      <c r="L89" s="33">
        <f t="shared" si="29"/>
        <v>1095445.6099999996</v>
      </c>
      <c r="M89" s="33">
        <f t="shared" si="29"/>
        <v>1119645.71</v>
      </c>
      <c r="N89" s="33">
        <f t="shared" si="29"/>
        <v>956532.91000000015</v>
      </c>
      <c r="O89" s="33">
        <f t="shared" si="29"/>
        <v>811659.26000000013</v>
      </c>
    </row>
    <row r="90" spans="1:15" s="1" customFormat="1" ht="17.25" customHeight="1" x14ac:dyDescent="0.25">
      <c r="A90" s="9" t="s">
        <v>378</v>
      </c>
      <c r="B90" s="9" t="s">
        <v>112</v>
      </c>
      <c r="C90" s="34">
        <f t="shared" si="25"/>
        <v>53163.979999999996</v>
      </c>
      <c r="D90" s="39">
        <v>3683.14</v>
      </c>
      <c r="E90" s="39">
        <v>3843.55</v>
      </c>
      <c r="F90" s="39">
        <v>2445.91</v>
      </c>
      <c r="G90" s="39">
        <v>2795.32</v>
      </c>
      <c r="H90" s="39">
        <v>2445.91</v>
      </c>
      <c r="I90" s="39">
        <v>1747.08</v>
      </c>
      <c r="J90" s="39">
        <v>8385.9599999999991</v>
      </c>
      <c r="K90" s="39">
        <v>9366.7999999999993</v>
      </c>
      <c r="L90" s="39">
        <v>4891.82</v>
      </c>
      <c r="M90" s="39">
        <v>5590.11</v>
      </c>
      <c r="N90" s="39">
        <v>5240.72</v>
      </c>
      <c r="O90" s="39">
        <v>2727.66</v>
      </c>
    </row>
    <row r="91" spans="1:15" s="1" customFormat="1" ht="17.25" customHeight="1" x14ac:dyDescent="0.25">
      <c r="A91" s="9" t="s">
        <v>379</v>
      </c>
      <c r="B91" s="9" t="s">
        <v>113</v>
      </c>
      <c r="C91" s="34">
        <f t="shared" si="25"/>
        <v>1</v>
      </c>
      <c r="D91" s="39">
        <v>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</row>
    <row r="92" spans="1:15" s="1" customFormat="1" ht="17.25" customHeight="1" x14ac:dyDescent="0.25">
      <c r="A92" s="9" t="s">
        <v>380</v>
      </c>
      <c r="B92" s="9" t="s">
        <v>114</v>
      </c>
      <c r="C92" s="34">
        <f t="shared" si="25"/>
        <v>248087.72999999998</v>
      </c>
      <c r="D92" s="39">
        <v>9213.92</v>
      </c>
      <c r="E92" s="39">
        <v>21254.04</v>
      </c>
      <c r="F92" s="39">
        <v>22247.26</v>
      </c>
      <c r="G92" s="39">
        <v>7625.45</v>
      </c>
      <c r="H92" s="39">
        <v>16821.650000000001</v>
      </c>
      <c r="I92" s="39">
        <v>21596.73</v>
      </c>
      <c r="J92" s="39">
        <v>23649.41</v>
      </c>
      <c r="K92" s="39">
        <v>22824.76</v>
      </c>
      <c r="L92" s="39">
        <v>9809.6299999999992</v>
      </c>
      <c r="M92" s="39">
        <v>63126.52</v>
      </c>
      <c r="N92" s="39">
        <v>14637.3</v>
      </c>
      <c r="O92" s="39">
        <v>15281.06</v>
      </c>
    </row>
    <row r="93" spans="1:15" s="1" customFormat="1" ht="17.25" customHeight="1" x14ac:dyDescent="0.25">
      <c r="A93" s="9" t="s">
        <v>381</v>
      </c>
      <c r="B93" s="9" t="s">
        <v>115</v>
      </c>
      <c r="C93" s="34">
        <f t="shared" si="25"/>
        <v>1</v>
      </c>
      <c r="D93" s="39">
        <v>1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</row>
    <row r="94" spans="1:15" s="1" customFormat="1" ht="17.25" customHeight="1" x14ac:dyDescent="0.25">
      <c r="A94" s="9" t="s">
        <v>382</v>
      </c>
      <c r="B94" s="9" t="s">
        <v>116</v>
      </c>
      <c r="C94" s="34">
        <f t="shared" si="25"/>
        <v>706327.57999999984</v>
      </c>
      <c r="D94" s="39">
        <v>54659.83</v>
      </c>
      <c r="E94" s="39">
        <v>52871.13</v>
      </c>
      <c r="F94" s="39">
        <v>45568.480000000003</v>
      </c>
      <c r="G94" s="39">
        <v>44692.17</v>
      </c>
      <c r="H94" s="39">
        <v>51410.61</v>
      </c>
      <c r="I94" s="39">
        <v>54623.79</v>
      </c>
      <c r="J94" s="39">
        <v>56376.41</v>
      </c>
      <c r="K94" s="39">
        <v>51994.79</v>
      </c>
      <c r="L94" s="39">
        <v>68936.960000000006</v>
      </c>
      <c r="M94" s="39">
        <v>75064.460000000006</v>
      </c>
      <c r="N94" s="39">
        <v>63673.36</v>
      </c>
      <c r="O94" s="39">
        <v>86455.59</v>
      </c>
    </row>
    <row r="95" spans="1:15" s="1" customFormat="1" ht="17.25" customHeight="1" x14ac:dyDescent="0.25">
      <c r="A95" s="9" t="s">
        <v>383</v>
      </c>
      <c r="B95" s="9" t="s">
        <v>117</v>
      </c>
      <c r="C95" s="34">
        <f t="shared" si="25"/>
        <v>1781373.97</v>
      </c>
      <c r="D95" s="39">
        <v>103065.17</v>
      </c>
      <c r="E95" s="39">
        <v>136406.98000000001</v>
      </c>
      <c r="F95" s="39">
        <v>136617.53</v>
      </c>
      <c r="G95" s="39">
        <v>128376.74</v>
      </c>
      <c r="H95" s="39">
        <v>175421.18</v>
      </c>
      <c r="I95" s="39">
        <v>156209.98000000001</v>
      </c>
      <c r="J95" s="39">
        <v>168958.63</v>
      </c>
      <c r="K95" s="39">
        <v>155823.32</v>
      </c>
      <c r="L95" s="39">
        <v>147571.43</v>
      </c>
      <c r="M95" s="39">
        <v>194019.54</v>
      </c>
      <c r="N95" s="39">
        <v>136810.20000000001</v>
      </c>
      <c r="O95" s="39">
        <v>142093.26999999999</v>
      </c>
    </row>
    <row r="96" spans="1:15" s="1" customFormat="1" ht="17.25" customHeight="1" x14ac:dyDescent="0.25">
      <c r="A96" s="9" t="s">
        <v>384</v>
      </c>
      <c r="B96" s="9" t="s">
        <v>118</v>
      </c>
      <c r="C96" s="34">
        <f t="shared" si="25"/>
        <v>41108.590000000004</v>
      </c>
      <c r="D96" s="39">
        <v>940.16</v>
      </c>
      <c r="E96" s="39">
        <v>1959.48</v>
      </c>
      <c r="F96" s="39">
        <v>1959.48</v>
      </c>
      <c r="G96" s="39">
        <v>2939.22</v>
      </c>
      <c r="H96" s="39">
        <v>7837.92</v>
      </c>
      <c r="I96" s="39">
        <v>0</v>
      </c>
      <c r="J96" s="39">
        <v>7837.92</v>
      </c>
      <c r="K96" s="39">
        <v>5878.43</v>
      </c>
      <c r="L96" s="39">
        <v>1959.48</v>
      </c>
      <c r="M96" s="39">
        <v>7837.21</v>
      </c>
      <c r="N96" s="39">
        <v>1959.29</v>
      </c>
      <c r="O96" s="39">
        <v>0</v>
      </c>
    </row>
    <row r="97" spans="1:15" s="1" customFormat="1" ht="17.25" customHeight="1" x14ac:dyDescent="0.25">
      <c r="A97" s="9" t="s">
        <v>385</v>
      </c>
      <c r="B97" s="9" t="s">
        <v>119</v>
      </c>
      <c r="C97" s="34">
        <f t="shared" si="25"/>
        <v>32762.45</v>
      </c>
      <c r="D97" s="39">
        <v>1875.94</v>
      </c>
      <c r="E97" s="39">
        <v>1563.92</v>
      </c>
      <c r="F97" s="39">
        <v>781.96</v>
      </c>
      <c r="G97" s="39">
        <v>1954.91</v>
      </c>
      <c r="H97" s="39">
        <v>4300.8</v>
      </c>
      <c r="I97" s="39">
        <v>1954.91</v>
      </c>
      <c r="J97" s="39">
        <v>1563.92</v>
      </c>
      <c r="K97" s="39">
        <v>2345.89</v>
      </c>
      <c r="L97" s="39">
        <v>4300.82</v>
      </c>
      <c r="M97" s="39">
        <v>4691.38</v>
      </c>
      <c r="N97" s="39">
        <v>4300.43</v>
      </c>
      <c r="O97" s="39">
        <v>3127.57</v>
      </c>
    </row>
    <row r="98" spans="1:15" s="1" customFormat="1" ht="17.25" customHeight="1" x14ac:dyDescent="0.25">
      <c r="A98" s="9" t="s">
        <v>386</v>
      </c>
      <c r="B98" s="9" t="s">
        <v>120</v>
      </c>
      <c r="C98" s="34">
        <f t="shared" si="25"/>
        <v>158834.32</v>
      </c>
      <c r="D98" s="39">
        <v>1681.85</v>
      </c>
      <c r="E98" s="39">
        <v>876.32</v>
      </c>
      <c r="F98" s="39">
        <v>9055.27</v>
      </c>
      <c r="G98" s="39">
        <v>876.32</v>
      </c>
      <c r="H98" s="39">
        <v>1460.54</v>
      </c>
      <c r="I98" s="39">
        <v>1460.54</v>
      </c>
      <c r="J98" s="39">
        <v>1752.64</v>
      </c>
      <c r="K98" s="39">
        <v>35929.03</v>
      </c>
      <c r="L98" s="39">
        <v>100192.28</v>
      </c>
      <c r="M98" s="39">
        <v>2920.82</v>
      </c>
      <c r="N98" s="39">
        <v>1168.32</v>
      </c>
      <c r="O98" s="39">
        <v>1460.39</v>
      </c>
    </row>
    <row r="99" spans="1:15" s="1" customFormat="1" ht="17.25" customHeight="1" x14ac:dyDescent="0.25">
      <c r="A99" s="9" t="s">
        <v>387</v>
      </c>
      <c r="B99" s="9" t="s">
        <v>121</v>
      </c>
      <c r="C99" s="34">
        <f t="shared" si="25"/>
        <v>97047.03</v>
      </c>
      <c r="D99" s="39">
        <v>3757.41</v>
      </c>
      <c r="E99" s="39">
        <v>3915.57</v>
      </c>
      <c r="F99" s="39">
        <v>13853.38</v>
      </c>
      <c r="G99" s="39">
        <v>11746.71</v>
      </c>
      <c r="H99" s="39">
        <v>3915.57</v>
      </c>
      <c r="I99" s="39">
        <v>16640.900000000001</v>
      </c>
      <c r="J99" s="39">
        <v>11896.15</v>
      </c>
      <c r="K99" s="39">
        <v>7831.14</v>
      </c>
      <c r="L99" s="39">
        <v>0</v>
      </c>
      <c r="M99" s="39">
        <v>19574.98</v>
      </c>
      <c r="N99" s="39">
        <v>3915.22</v>
      </c>
      <c r="O99" s="39">
        <v>0</v>
      </c>
    </row>
    <row r="100" spans="1:15" s="1" customFormat="1" ht="17.25" customHeight="1" x14ac:dyDescent="0.25">
      <c r="A100" s="9" t="s">
        <v>388</v>
      </c>
      <c r="B100" s="9" t="s">
        <v>122</v>
      </c>
      <c r="C100" s="34">
        <f t="shared" si="25"/>
        <v>11756.73</v>
      </c>
      <c r="D100" s="39">
        <v>0</v>
      </c>
      <c r="E100" s="39">
        <v>0</v>
      </c>
      <c r="F100" s="39">
        <v>8817.5499999999993</v>
      </c>
      <c r="G100" s="39">
        <v>0</v>
      </c>
      <c r="H100" s="39">
        <v>979.73</v>
      </c>
      <c r="I100" s="39">
        <v>1959.45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</row>
    <row r="101" spans="1:15" s="1" customFormat="1" ht="17.25" customHeight="1" x14ac:dyDescent="0.25">
      <c r="A101" s="9" t="s">
        <v>389</v>
      </c>
      <c r="B101" s="9" t="s">
        <v>123</v>
      </c>
      <c r="C101" s="34">
        <f t="shared" si="25"/>
        <v>4673.3899999999994</v>
      </c>
      <c r="D101" s="39">
        <v>752.53</v>
      </c>
      <c r="E101" s="39">
        <v>784.21</v>
      </c>
      <c r="F101" s="39">
        <v>0</v>
      </c>
      <c r="G101" s="39">
        <v>0</v>
      </c>
      <c r="H101" s="39">
        <v>0</v>
      </c>
      <c r="I101" s="39">
        <v>0</v>
      </c>
      <c r="J101" s="39">
        <v>784.21</v>
      </c>
      <c r="K101" s="39">
        <v>0</v>
      </c>
      <c r="L101" s="39">
        <v>0</v>
      </c>
      <c r="M101" s="39">
        <v>0</v>
      </c>
      <c r="N101" s="39">
        <v>2352.44</v>
      </c>
      <c r="O101" s="39">
        <v>0</v>
      </c>
    </row>
    <row r="102" spans="1:15" s="1" customFormat="1" ht="17.25" customHeight="1" x14ac:dyDescent="0.25">
      <c r="A102" s="9" t="s">
        <v>390</v>
      </c>
      <c r="B102" s="9" t="s">
        <v>124</v>
      </c>
      <c r="C102" s="34">
        <f t="shared" si="25"/>
        <v>18788.310000000001</v>
      </c>
      <c r="D102" s="39">
        <v>752.53</v>
      </c>
      <c r="E102" s="39">
        <v>0</v>
      </c>
      <c r="F102" s="39">
        <v>0</v>
      </c>
      <c r="G102" s="39">
        <v>0</v>
      </c>
      <c r="H102" s="39">
        <v>784.21</v>
      </c>
      <c r="I102" s="39">
        <v>1568.43</v>
      </c>
      <c r="J102" s="39">
        <v>0</v>
      </c>
      <c r="K102" s="39">
        <v>2352.65</v>
      </c>
      <c r="L102" s="39">
        <v>0</v>
      </c>
      <c r="M102" s="39">
        <v>784.14</v>
      </c>
      <c r="N102" s="39">
        <v>8625.6200000000008</v>
      </c>
      <c r="O102" s="39">
        <v>3920.73</v>
      </c>
    </row>
    <row r="103" spans="1:15" s="1" customFormat="1" ht="17.25" customHeight="1" x14ac:dyDescent="0.25">
      <c r="A103" s="9" t="s">
        <v>391</v>
      </c>
      <c r="B103" s="9" t="s">
        <v>125</v>
      </c>
      <c r="C103" s="34">
        <f t="shared" si="25"/>
        <v>119507.32</v>
      </c>
      <c r="D103" s="39">
        <v>11288.11</v>
      </c>
      <c r="E103" s="39">
        <v>11763.29</v>
      </c>
      <c r="F103" s="39">
        <v>7057.97</v>
      </c>
      <c r="G103" s="39">
        <v>7842.19</v>
      </c>
      <c r="H103" s="39">
        <v>6273.75</v>
      </c>
      <c r="I103" s="39">
        <v>12547.51</v>
      </c>
      <c r="J103" s="39">
        <v>8626.41</v>
      </c>
      <c r="K103" s="39">
        <v>8626.41</v>
      </c>
      <c r="L103" s="39">
        <v>12547.51</v>
      </c>
      <c r="M103" s="39">
        <v>9409.76</v>
      </c>
      <c r="N103" s="39">
        <v>17251.240000000002</v>
      </c>
      <c r="O103" s="39">
        <v>6273.17</v>
      </c>
    </row>
    <row r="104" spans="1:15" s="1" customFormat="1" ht="17.25" customHeight="1" x14ac:dyDescent="0.25">
      <c r="A104" s="9" t="s">
        <v>392</v>
      </c>
      <c r="B104" s="9" t="s">
        <v>126</v>
      </c>
      <c r="C104" s="34">
        <f t="shared" si="25"/>
        <v>90523.78</v>
      </c>
      <c r="D104" s="39">
        <v>10535.55</v>
      </c>
      <c r="E104" s="39">
        <v>10979.07</v>
      </c>
      <c r="F104" s="39">
        <v>3136.87</v>
      </c>
      <c r="G104" s="39">
        <v>8626.41</v>
      </c>
      <c r="H104" s="39">
        <v>4705.3100000000004</v>
      </c>
      <c r="I104" s="39">
        <v>10194.85</v>
      </c>
      <c r="J104" s="39">
        <v>4705.3100000000004</v>
      </c>
      <c r="K104" s="39">
        <v>7842.19</v>
      </c>
      <c r="L104" s="39">
        <v>7057.97</v>
      </c>
      <c r="M104" s="39">
        <v>5489.02</v>
      </c>
      <c r="N104" s="39">
        <v>5489.02</v>
      </c>
      <c r="O104" s="39">
        <v>11762.21</v>
      </c>
    </row>
    <row r="105" spans="1:15" s="1" customFormat="1" ht="17.25" customHeight="1" x14ac:dyDescent="0.25">
      <c r="A105" s="9" t="s">
        <v>393</v>
      </c>
      <c r="B105" s="9" t="s">
        <v>127</v>
      </c>
      <c r="C105" s="34">
        <f t="shared" si="25"/>
        <v>70355.929999999993</v>
      </c>
      <c r="D105" s="39">
        <v>5267.77</v>
      </c>
      <c r="E105" s="39">
        <v>6273.75</v>
      </c>
      <c r="F105" s="39">
        <v>3136.87</v>
      </c>
      <c r="G105" s="39">
        <v>3921.09</v>
      </c>
      <c r="H105" s="39">
        <v>7842.19</v>
      </c>
      <c r="I105" s="39">
        <v>7842.19</v>
      </c>
      <c r="J105" s="39">
        <v>3921.09</v>
      </c>
      <c r="K105" s="39">
        <v>5489.53</v>
      </c>
      <c r="L105" s="39">
        <v>5489.53</v>
      </c>
      <c r="M105" s="39">
        <v>7841.45</v>
      </c>
      <c r="N105" s="39">
        <v>4704.8599999999997</v>
      </c>
      <c r="O105" s="39">
        <v>8625.61</v>
      </c>
    </row>
    <row r="106" spans="1:15" s="1" customFormat="1" ht="17.25" customHeight="1" x14ac:dyDescent="0.25">
      <c r="A106" s="9" t="s">
        <v>394</v>
      </c>
      <c r="B106" s="9" t="s">
        <v>128</v>
      </c>
      <c r="C106" s="34">
        <f t="shared" si="25"/>
        <v>7290.68</v>
      </c>
      <c r="D106" s="39">
        <v>280.3</v>
      </c>
      <c r="E106" s="39">
        <v>1168.43</v>
      </c>
      <c r="F106" s="39">
        <v>292.10000000000002</v>
      </c>
      <c r="G106" s="39">
        <v>1168.43</v>
      </c>
      <c r="H106" s="39">
        <v>1168.43</v>
      </c>
      <c r="I106" s="39">
        <v>876.32</v>
      </c>
      <c r="J106" s="39">
        <v>0</v>
      </c>
      <c r="K106" s="39">
        <v>292.10000000000002</v>
      </c>
      <c r="L106" s="39">
        <v>0</v>
      </c>
      <c r="M106" s="39">
        <v>292.08</v>
      </c>
      <c r="N106" s="39">
        <v>1752.49</v>
      </c>
      <c r="O106" s="39">
        <v>0</v>
      </c>
    </row>
    <row r="107" spans="1:15" s="1" customFormat="1" ht="17.25" customHeight="1" x14ac:dyDescent="0.25">
      <c r="A107" s="9" t="s">
        <v>395</v>
      </c>
      <c r="B107" s="9" t="s">
        <v>129</v>
      </c>
      <c r="C107" s="34">
        <f t="shared" si="25"/>
        <v>7057.65</v>
      </c>
      <c r="D107" s="39">
        <v>0</v>
      </c>
      <c r="E107" s="39">
        <v>784.21</v>
      </c>
      <c r="F107" s="39">
        <v>784.21</v>
      </c>
      <c r="G107" s="39">
        <v>0</v>
      </c>
      <c r="H107" s="39">
        <v>0</v>
      </c>
      <c r="I107" s="39">
        <v>0</v>
      </c>
      <c r="J107" s="39">
        <v>2352.65</v>
      </c>
      <c r="K107" s="39">
        <v>0</v>
      </c>
      <c r="L107" s="39">
        <v>0</v>
      </c>
      <c r="M107" s="39">
        <v>0</v>
      </c>
      <c r="N107" s="39">
        <v>784.14</v>
      </c>
      <c r="O107" s="39">
        <v>2352.44</v>
      </c>
    </row>
    <row r="108" spans="1:15" s="1" customFormat="1" ht="17.25" customHeight="1" x14ac:dyDescent="0.25">
      <c r="A108" s="9" t="s">
        <v>396</v>
      </c>
      <c r="B108" s="9" t="s">
        <v>130</v>
      </c>
      <c r="C108" s="34">
        <f t="shared" si="25"/>
        <v>4810292.05</v>
      </c>
      <c r="D108" s="39">
        <v>247492.39</v>
      </c>
      <c r="E108" s="39">
        <v>858009.8</v>
      </c>
      <c r="F108" s="39">
        <v>359150.23</v>
      </c>
      <c r="G108" s="39">
        <v>381129.92</v>
      </c>
      <c r="H108" s="39">
        <v>336169.64</v>
      </c>
      <c r="I108" s="39">
        <v>269331.82</v>
      </c>
      <c r="J108" s="39">
        <v>379498.21</v>
      </c>
      <c r="K108" s="39">
        <v>370119.63</v>
      </c>
      <c r="L108" s="39">
        <v>450607.31</v>
      </c>
      <c r="M108" s="39">
        <v>420893.45</v>
      </c>
      <c r="N108" s="39">
        <v>441416.72</v>
      </c>
      <c r="O108" s="39">
        <v>296472.93</v>
      </c>
    </row>
    <row r="109" spans="1:15" s="1" customFormat="1" ht="17.25" customHeight="1" x14ac:dyDescent="0.25">
      <c r="A109" s="9" t="s">
        <v>397</v>
      </c>
      <c r="B109" s="9" t="s">
        <v>131</v>
      </c>
      <c r="C109" s="34">
        <f t="shared" si="25"/>
        <v>1960.59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1960.59</v>
      </c>
      <c r="M109" s="39">
        <v>0</v>
      </c>
      <c r="N109" s="39">
        <v>0</v>
      </c>
      <c r="O109" s="39">
        <v>0</v>
      </c>
    </row>
    <row r="110" spans="1:15" s="1" customFormat="1" ht="17.25" customHeight="1" x14ac:dyDescent="0.25">
      <c r="A110" s="9" t="s">
        <v>398</v>
      </c>
      <c r="B110" s="9" t="s">
        <v>132</v>
      </c>
      <c r="C110" s="34">
        <f t="shared" si="25"/>
        <v>1</v>
      </c>
      <c r="D110" s="39">
        <v>1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</row>
    <row r="111" spans="1:15" s="1" customFormat="1" ht="17.25" customHeight="1" x14ac:dyDescent="0.25">
      <c r="A111" s="9" t="s">
        <v>399</v>
      </c>
      <c r="B111" s="9" t="s">
        <v>635</v>
      </c>
      <c r="C111" s="34">
        <f t="shared" si="25"/>
        <v>902378.74999999988</v>
      </c>
      <c r="D111" s="39">
        <v>84340.32</v>
      </c>
      <c r="E111" s="39">
        <v>89432.69</v>
      </c>
      <c r="F111" s="39">
        <v>80386.62</v>
      </c>
      <c r="G111" s="39">
        <v>67339.73</v>
      </c>
      <c r="H111" s="39">
        <v>73807.67</v>
      </c>
      <c r="I111" s="39">
        <v>63219.66</v>
      </c>
      <c r="J111" s="39">
        <v>71443.350000000006</v>
      </c>
      <c r="K111" s="39">
        <v>73910.460000000006</v>
      </c>
      <c r="L111" s="39">
        <v>62808.47</v>
      </c>
      <c r="M111" s="39">
        <v>94666.47</v>
      </c>
      <c r="N111" s="39">
        <v>84593.43</v>
      </c>
      <c r="O111" s="39">
        <v>56429.88</v>
      </c>
    </row>
    <row r="112" spans="1:15" s="1" customFormat="1" ht="17.25" customHeight="1" x14ac:dyDescent="0.25">
      <c r="A112" s="9" t="s">
        <v>400</v>
      </c>
      <c r="B112" s="9" t="s">
        <v>133</v>
      </c>
      <c r="C112" s="34">
        <f t="shared" si="25"/>
        <v>17692.64</v>
      </c>
      <c r="D112" s="39">
        <v>1173</v>
      </c>
      <c r="E112" s="39">
        <v>611.17999999999995</v>
      </c>
      <c r="F112" s="39">
        <v>0</v>
      </c>
      <c r="G112" s="39">
        <v>0</v>
      </c>
      <c r="H112" s="39">
        <v>1833.57</v>
      </c>
      <c r="I112" s="39">
        <v>1222.3699999999999</v>
      </c>
      <c r="J112" s="39">
        <v>611.17999999999995</v>
      </c>
      <c r="K112" s="39">
        <v>3062.79</v>
      </c>
      <c r="L112" s="39">
        <v>1835.84</v>
      </c>
      <c r="M112" s="39">
        <v>1833.4</v>
      </c>
      <c r="N112" s="39">
        <v>1222.27</v>
      </c>
      <c r="O112" s="39">
        <v>4287.04</v>
      </c>
    </row>
    <row r="113" spans="1:15" s="1" customFormat="1" ht="17.25" customHeight="1" x14ac:dyDescent="0.25">
      <c r="A113" s="9" t="s">
        <v>401</v>
      </c>
      <c r="B113" s="9" t="s">
        <v>134</v>
      </c>
      <c r="C113" s="34">
        <f t="shared" si="25"/>
        <v>1</v>
      </c>
      <c r="D113" s="39">
        <v>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</row>
    <row r="114" spans="1:15" s="1" customFormat="1" ht="17.25" customHeight="1" x14ac:dyDescent="0.25">
      <c r="A114" s="9" t="s">
        <v>402</v>
      </c>
      <c r="B114" s="9" t="s">
        <v>135</v>
      </c>
      <c r="C114" s="34">
        <f t="shared" si="25"/>
        <v>64696.219999999994</v>
      </c>
      <c r="D114" s="39">
        <v>0</v>
      </c>
      <c r="E114" s="39">
        <v>1960.59</v>
      </c>
      <c r="F114" s="39">
        <v>0</v>
      </c>
      <c r="G114" s="39">
        <v>1960.59</v>
      </c>
      <c r="H114" s="39">
        <v>1960.59</v>
      </c>
      <c r="I114" s="39">
        <v>3921.18</v>
      </c>
      <c r="J114" s="39">
        <v>0</v>
      </c>
      <c r="K114" s="39">
        <v>13724.14</v>
      </c>
      <c r="L114" s="39">
        <v>3921.18</v>
      </c>
      <c r="M114" s="39">
        <v>29406.27</v>
      </c>
      <c r="N114" s="39">
        <v>5881.26</v>
      </c>
      <c r="O114" s="39">
        <v>1960.42</v>
      </c>
    </row>
    <row r="115" spans="1:15" s="1" customFormat="1" ht="17.25" customHeight="1" x14ac:dyDescent="0.25">
      <c r="A115" s="9" t="s">
        <v>403</v>
      </c>
      <c r="B115" s="9" t="s">
        <v>136</v>
      </c>
      <c r="C115" s="34">
        <f t="shared" si="25"/>
        <v>13473.31</v>
      </c>
      <c r="D115" s="39">
        <v>375.2</v>
      </c>
      <c r="E115" s="39">
        <v>782</v>
      </c>
      <c r="F115" s="39">
        <v>2541.4899999999998</v>
      </c>
      <c r="G115" s="39">
        <v>1172.99</v>
      </c>
      <c r="H115" s="39">
        <v>391</v>
      </c>
      <c r="I115" s="39">
        <v>586.5</v>
      </c>
      <c r="J115" s="39">
        <v>586.5</v>
      </c>
      <c r="K115" s="39">
        <v>1368.5</v>
      </c>
      <c r="L115" s="39">
        <v>1563.99</v>
      </c>
      <c r="M115" s="39">
        <v>977.41</v>
      </c>
      <c r="N115" s="39">
        <v>1368.38</v>
      </c>
      <c r="O115" s="39">
        <v>1759.35</v>
      </c>
    </row>
    <row r="116" spans="1:15" s="1" customFormat="1" ht="17.25" customHeight="1" x14ac:dyDescent="0.25">
      <c r="A116" s="9" t="s">
        <v>404</v>
      </c>
      <c r="B116" s="9" t="s">
        <v>137</v>
      </c>
      <c r="C116" s="34">
        <f t="shared" si="25"/>
        <v>289.83</v>
      </c>
      <c r="D116" s="39">
        <v>0</v>
      </c>
      <c r="E116" s="39">
        <v>0</v>
      </c>
      <c r="F116" s="39">
        <v>96.61</v>
      </c>
      <c r="G116" s="39">
        <v>0</v>
      </c>
      <c r="H116" s="39">
        <v>0</v>
      </c>
      <c r="I116" s="39">
        <v>96.61</v>
      </c>
      <c r="J116" s="39">
        <v>96.61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</row>
    <row r="117" spans="1:15" s="1" customFormat="1" ht="17.25" customHeight="1" x14ac:dyDescent="0.25">
      <c r="A117" s="9" t="s">
        <v>405</v>
      </c>
      <c r="B117" s="9" t="s">
        <v>138</v>
      </c>
      <c r="C117" s="34">
        <f t="shared" si="25"/>
        <v>186639.65</v>
      </c>
      <c r="D117" s="39">
        <v>9742.82</v>
      </c>
      <c r="E117" s="39">
        <v>19441.27</v>
      </c>
      <c r="F117" s="39">
        <v>32035.59</v>
      </c>
      <c r="G117" s="39">
        <v>12103.29</v>
      </c>
      <c r="H117" s="39">
        <v>15423.05</v>
      </c>
      <c r="I117" s="39">
        <v>7905.18</v>
      </c>
      <c r="J117" s="39">
        <v>8589.8700000000008</v>
      </c>
      <c r="K117" s="39">
        <v>12296.94</v>
      </c>
      <c r="L117" s="39">
        <v>15616.69</v>
      </c>
      <c r="M117" s="39">
        <v>14052.43</v>
      </c>
      <c r="N117" s="39">
        <v>19619.43</v>
      </c>
      <c r="O117" s="39">
        <v>19813.09</v>
      </c>
    </row>
    <row r="118" spans="1:15" s="1" customFormat="1" ht="17.25" customHeight="1" x14ac:dyDescent="0.25">
      <c r="A118" s="9" t="s">
        <v>406</v>
      </c>
      <c r="B118" s="9" t="s">
        <v>139</v>
      </c>
      <c r="C118" s="34">
        <f t="shared" si="25"/>
        <v>28869.79</v>
      </c>
      <c r="D118" s="39">
        <v>1500.83</v>
      </c>
      <c r="E118" s="39">
        <v>4300.96</v>
      </c>
      <c r="F118" s="39">
        <v>2150.4899999999998</v>
      </c>
      <c r="G118" s="39">
        <v>2736.97</v>
      </c>
      <c r="H118" s="39">
        <v>1563.98</v>
      </c>
      <c r="I118" s="39">
        <v>1563.99</v>
      </c>
      <c r="J118" s="39">
        <v>1368.5</v>
      </c>
      <c r="K118" s="39">
        <v>1563.99</v>
      </c>
      <c r="L118" s="39">
        <v>2345.98</v>
      </c>
      <c r="M118" s="39">
        <v>3127.72</v>
      </c>
      <c r="N118" s="39">
        <v>4105.1000000000004</v>
      </c>
      <c r="O118" s="39">
        <v>2541.2800000000002</v>
      </c>
    </row>
    <row r="119" spans="1:15" s="1" customFormat="1" ht="17.25" customHeight="1" x14ac:dyDescent="0.25">
      <c r="A119" s="9" t="s">
        <v>407</v>
      </c>
      <c r="B119" s="9" t="s">
        <v>140</v>
      </c>
      <c r="C119" s="34">
        <f t="shared" si="25"/>
        <v>204637.78999999998</v>
      </c>
      <c r="D119" s="39">
        <v>5628.1</v>
      </c>
      <c r="E119" s="39">
        <v>14466.84</v>
      </c>
      <c r="F119" s="39">
        <v>11338.89</v>
      </c>
      <c r="G119" s="39">
        <v>11729.86</v>
      </c>
      <c r="H119" s="39">
        <v>12316.35</v>
      </c>
      <c r="I119" s="39">
        <v>12120.88</v>
      </c>
      <c r="J119" s="39">
        <v>13880.34</v>
      </c>
      <c r="K119" s="39">
        <v>17790.29</v>
      </c>
      <c r="L119" s="39">
        <v>20918.259999999998</v>
      </c>
      <c r="M119" s="39">
        <v>35382.14</v>
      </c>
      <c r="N119" s="39">
        <v>27758.37</v>
      </c>
      <c r="O119" s="39">
        <v>21307.47</v>
      </c>
    </row>
    <row r="120" spans="1:15" s="1" customFormat="1" ht="17.25" customHeight="1" x14ac:dyDescent="0.25">
      <c r="A120" s="9" t="s">
        <v>408</v>
      </c>
      <c r="B120" s="9" t="s">
        <v>141</v>
      </c>
      <c r="C120" s="34">
        <f t="shared" si="25"/>
        <v>1</v>
      </c>
      <c r="D120" s="39">
        <v>1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</row>
    <row r="121" spans="1:15" s="1" customFormat="1" ht="17.25" customHeight="1" x14ac:dyDescent="0.25">
      <c r="A121" s="9" t="s">
        <v>409</v>
      </c>
      <c r="B121" s="9" t="s">
        <v>142</v>
      </c>
      <c r="C121" s="34">
        <f t="shared" si="25"/>
        <v>5230.83</v>
      </c>
      <c r="D121" s="39">
        <v>1125.58</v>
      </c>
      <c r="E121" s="39">
        <v>0</v>
      </c>
      <c r="F121" s="39">
        <v>0</v>
      </c>
      <c r="G121" s="39">
        <v>0</v>
      </c>
      <c r="H121" s="39">
        <v>0</v>
      </c>
      <c r="I121" s="39">
        <v>1172.96</v>
      </c>
      <c r="J121" s="39">
        <v>1759.44</v>
      </c>
      <c r="K121" s="39">
        <v>0</v>
      </c>
      <c r="L121" s="39">
        <v>0</v>
      </c>
      <c r="M121" s="39">
        <v>0</v>
      </c>
      <c r="N121" s="39">
        <v>1172.8499999999999</v>
      </c>
      <c r="O121" s="39">
        <v>0</v>
      </c>
    </row>
    <row r="122" spans="1:15" s="1" customFormat="1" ht="17.25" customHeight="1" x14ac:dyDescent="0.25">
      <c r="A122" s="9" t="s">
        <v>410</v>
      </c>
      <c r="B122" s="9" t="s">
        <v>143</v>
      </c>
      <c r="C122" s="34">
        <f t="shared" si="25"/>
        <v>17164.04</v>
      </c>
      <c r="D122" s="39">
        <v>938.02</v>
      </c>
      <c r="E122" s="39">
        <v>1759.51</v>
      </c>
      <c r="F122" s="39">
        <v>782</v>
      </c>
      <c r="G122" s="39">
        <v>977.5</v>
      </c>
      <c r="H122" s="39">
        <v>1563.99</v>
      </c>
      <c r="I122" s="39">
        <v>1368.5</v>
      </c>
      <c r="J122" s="39">
        <v>1563.99</v>
      </c>
      <c r="K122" s="39">
        <v>1368.49</v>
      </c>
      <c r="L122" s="39">
        <v>1954.97</v>
      </c>
      <c r="M122" s="39">
        <v>1759.35</v>
      </c>
      <c r="N122" s="39">
        <v>2150.31</v>
      </c>
      <c r="O122" s="39">
        <v>977.41</v>
      </c>
    </row>
    <row r="123" spans="1:15" s="1" customFormat="1" ht="17.25" customHeight="1" x14ac:dyDescent="0.25">
      <c r="A123" s="9" t="s">
        <v>411</v>
      </c>
      <c r="B123" s="9" t="s">
        <v>144</v>
      </c>
      <c r="C123" s="34">
        <f t="shared" si="25"/>
        <v>1550.4299999999998</v>
      </c>
      <c r="D123" s="39">
        <v>0</v>
      </c>
      <c r="E123" s="39">
        <v>516.80999999999995</v>
      </c>
      <c r="F123" s="39">
        <v>0</v>
      </c>
      <c r="G123" s="39">
        <v>0</v>
      </c>
      <c r="H123" s="39">
        <v>0</v>
      </c>
      <c r="I123" s="39">
        <v>0</v>
      </c>
      <c r="J123" s="39">
        <v>516.80999999999995</v>
      </c>
      <c r="K123" s="39">
        <v>516.80999999999995</v>
      </c>
      <c r="L123" s="39">
        <v>0</v>
      </c>
      <c r="M123" s="39">
        <v>0</v>
      </c>
      <c r="N123" s="39">
        <v>0</v>
      </c>
      <c r="O123" s="39">
        <v>0</v>
      </c>
    </row>
    <row r="124" spans="1:15" s="1" customFormat="1" ht="17.25" customHeight="1" x14ac:dyDescent="0.25">
      <c r="A124" s="9" t="s">
        <v>412</v>
      </c>
      <c r="B124" s="9" t="s">
        <v>145</v>
      </c>
      <c r="C124" s="34">
        <f t="shared" si="25"/>
        <v>169235.53000000003</v>
      </c>
      <c r="D124" s="39">
        <v>13869.22</v>
      </c>
      <c r="E124" s="39">
        <v>18066.310000000001</v>
      </c>
      <c r="F124" s="39">
        <v>10839.82</v>
      </c>
      <c r="G124" s="39">
        <v>11442.03</v>
      </c>
      <c r="H124" s="39">
        <v>12646.44</v>
      </c>
      <c r="I124" s="39">
        <v>12646.44</v>
      </c>
      <c r="J124" s="39">
        <v>11442.02</v>
      </c>
      <c r="K124" s="39">
        <v>16259.69</v>
      </c>
      <c r="L124" s="39">
        <v>16861.900000000001</v>
      </c>
      <c r="M124" s="39">
        <v>16860.349999999999</v>
      </c>
      <c r="N124" s="39">
        <v>13247.42</v>
      </c>
      <c r="O124" s="39">
        <v>15053.89</v>
      </c>
    </row>
    <row r="125" spans="1:15" s="1" customFormat="1" ht="17.25" customHeight="1" x14ac:dyDescent="0.25">
      <c r="A125" s="9" t="s">
        <v>413</v>
      </c>
      <c r="B125" s="9" t="s">
        <v>146</v>
      </c>
      <c r="C125" s="34">
        <f t="shared" si="25"/>
        <v>1035953.0699999998</v>
      </c>
      <c r="D125" s="39">
        <v>92966.38</v>
      </c>
      <c r="E125" s="39">
        <v>87139.5</v>
      </c>
      <c r="F125" s="39">
        <v>67643.87</v>
      </c>
      <c r="G125" s="39">
        <v>76242.25</v>
      </c>
      <c r="H125" s="39">
        <v>86569.87</v>
      </c>
      <c r="I125" s="39">
        <v>73380.66</v>
      </c>
      <c r="J125" s="39">
        <v>77392.84</v>
      </c>
      <c r="K125" s="39">
        <v>72802.06</v>
      </c>
      <c r="L125" s="39">
        <v>131271</v>
      </c>
      <c r="M125" s="39">
        <v>94002.69</v>
      </c>
      <c r="N125" s="39">
        <v>74506.52</v>
      </c>
      <c r="O125" s="39">
        <v>102035.43</v>
      </c>
    </row>
    <row r="126" spans="1:15" s="1" customFormat="1" ht="17.25" customHeight="1" x14ac:dyDescent="0.25">
      <c r="A126" s="9" t="s">
        <v>414</v>
      </c>
      <c r="B126" s="9" t="s">
        <v>147</v>
      </c>
      <c r="C126" s="34">
        <f t="shared" si="25"/>
        <v>32911.800000000003</v>
      </c>
      <c r="D126" s="39">
        <v>3755.61</v>
      </c>
      <c r="E126" s="39">
        <v>3326.66</v>
      </c>
      <c r="F126" s="39">
        <v>4500.78</v>
      </c>
      <c r="G126" s="39">
        <v>1565.49</v>
      </c>
      <c r="H126" s="39">
        <v>1369.8</v>
      </c>
      <c r="I126" s="39">
        <v>1369.81</v>
      </c>
      <c r="J126" s="39">
        <v>3130.99</v>
      </c>
      <c r="K126" s="39">
        <v>1565.49</v>
      </c>
      <c r="L126" s="39">
        <v>1761.17</v>
      </c>
      <c r="M126" s="39">
        <v>4891.68</v>
      </c>
      <c r="N126" s="39">
        <v>2543.66</v>
      </c>
      <c r="O126" s="39">
        <v>3130.66</v>
      </c>
    </row>
    <row r="127" spans="1:15" s="1" customFormat="1" ht="17.25" customHeight="1" x14ac:dyDescent="0.25">
      <c r="A127" s="9" t="s">
        <v>415</v>
      </c>
      <c r="B127" s="9" t="s">
        <v>148</v>
      </c>
      <c r="C127" s="34">
        <f t="shared" si="25"/>
        <v>2588.64</v>
      </c>
      <c r="D127" s="39">
        <v>0</v>
      </c>
      <c r="E127" s="39">
        <v>647.16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1294.32</v>
      </c>
      <c r="L127" s="39">
        <v>647.16</v>
      </c>
      <c r="M127" s="39">
        <v>0</v>
      </c>
      <c r="N127" s="39">
        <v>0</v>
      </c>
      <c r="O127" s="39">
        <v>0</v>
      </c>
    </row>
    <row r="128" spans="1:15" s="1" customFormat="1" ht="17.25" customHeight="1" x14ac:dyDescent="0.25">
      <c r="A128" s="9" t="s">
        <v>416</v>
      </c>
      <c r="B128" s="9" t="s">
        <v>149</v>
      </c>
      <c r="C128" s="34">
        <f t="shared" si="25"/>
        <v>497.61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497.61</v>
      </c>
      <c r="N128" s="39">
        <v>0</v>
      </c>
      <c r="O128" s="39">
        <v>0</v>
      </c>
    </row>
    <row r="129" spans="1:15" s="1" customFormat="1" ht="17.25" customHeight="1" x14ac:dyDescent="0.25">
      <c r="A129" s="9" t="s">
        <v>417</v>
      </c>
      <c r="B129" s="9" t="s">
        <v>150</v>
      </c>
      <c r="C129" s="34">
        <f t="shared" si="25"/>
        <v>27590.219999999998</v>
      </c>
      <c r="D129" s="39">
        <v>3946.04</v>
      </c>
      <c r="E129" s="39">
        <v>4112.12</v>
      </c>
      <c r="F129" s="39">
        <v>3084.1</v>
      </c>
      <c r="G129" s="39">
        <v>2056.06</v>
      </c>
      <c r="H129" s="39">
        <v>1028.03</v>
      </c>
      <c r="I129" s="39">
        <v>0</v>
      </c>
      <c r="J129" s="39">
        <v>2056.06</v>
      </c>
      <c r="K129" s="39">
        <v>1028.03</v>
      </c>
      <c r="L129" s="39">
        <v>4112.13</v>
      </c>
      <c r="M129" s="39">
        <v>2055.88</v>
      </c>
      <c r="N129" s="39">
        <v>3083.83</v>
      </c>
      <c r="O129" s="39">
        <v>1027.94</v>
      </c>
    </row>
    <row r="130" spans="1:15" s="1" customFormat="1" ht="17.25" customHeight="1" x14ac:dyDescent="0.25">
      <c r="A130" s="9" t="s">
        <v>418</v>
      </c>
      <c r="B130" s="9" t="s">
        <v>151</v>
      </c>
      <c r="C130" s="34">
        <f t="shared" si="25"/>
        <v>13837.2</v>
      </c>
      <c r="D130" s="39">
        <v>962.79</v>
      </c>
      <c r="E130" s="39">
        <v>807.82</v>
      </c>
      <c r="F130" s="39">
        <v>1224.6500000000001</v>
      </c>
      <c r="G130" s="39">
        <v>195.5</v>
      </c>
      <c r="H130" s="39">
        <v>2814.47</v>
      </c>
      <c r="I130" s="39">
        <v>391</v>
      </c>
      <c r="J130" s="39">
        <v>807.82</v>
      </c>
      <c r="K130" s="39">
        <v>1198.83</v>
      </c>
      <c r="L130" s="39">
        <v>2645.93</v>
      </c>
      <c r="M130" s="39">
        <v>807.75</v>
      </c>
      <c r="N130" s="39">
        <v>1198.71</v>
      </c>
      <c r="O130" s="39">
        <v>781.93</v>
      </c>
    </row>
    <row r="131" spans="1:15" s="1" customFormat="1" ht="17.25" customHeight="1" x14ac:dyDescent="0.25">
      <c r="A131" s="9" t="s">
        <v>419</v>
      </c>
      <c r="B131" s="9" t="s">
        <v>152</v>
      </c>
      <c r="C131" s="34">
        <f t="shared" ref="C131:C187" si="30">SUM(D131:O131)</f>
        <v>19615.359999999997</v>
      </c>
      <c r="D131" s="39">
        <v>1717.51</v>
      </c>
      <c r="E131" s="39">
        <v>7159.21</v>
      </c>
      <c r="F131" s="39">
        <v>5369.4</v>
      </c>
      <c r="G131" s="39">
        <v>3579.6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1789.64</v>
      </c>
      <c r="N131" s="39">
        <v>0</v>
      </c>
      <c r="O131" s="39">
        <v>0</v>
      </c>
    </row>
    <row r="132" spans="1:15" s="1" customFormat="1" ht="17.25" customHeight="1" x14ac:dyDescent="0.25">
      <c r="A132" s="9" t="s">
        <v>420</v>
      </c>
      <c r="B132" s="9" t="s">
        <v>153</v>
      </c>
      <c r="C132" s="34">
        <f t="shared" si="30"/>
        <v>28258.57</v>
      </c>
      <c r="D132" s="39">
        <v>2205.91</v>
      </c>
      <c r="E132" s="39">
        <v>17623.86</v>
      </c>
      <c r="F132" s="39">
        <v>7662.55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766.25</v>
      </c>
      <c r="M132" s="39">
        <v>0</v>
      </c>
      <c r="N132" s="39">
        <v>0</v>
      </c>
      <c r="O132" s="39">
        <v>0</v>
      </c>
    </row>
    <row r="133" spans="1:15" s="1" customFormat="1" ht="17.25" customHeight="1" x14ac:dyDescent="0.25">
      <c r="A133" s="9" t="s">
        <v>421</v>
      </c>
      <c r="B133" s="9" t="s">
        <v>154</v>
      </c>
      <c r="C133" s="34">
        <f t="shared" si="30"/>
        <v>1.35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0.51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0.84</v>
      </c>
    </row>
    <row r="134" spans="1:15" s="1" customFormat="1" ht="17.25" customHeight="1" x14ac:dyDescent="0.25">
      <c r="A134" s="9" t="s">
        <v>422</v>
      </c>
      <c r="B134" s="9" t="s">
        <v>155</v>
      </c>
      <c r="C134" s="34">
        <f t="shared" si="30"/>
        <v>1</v>
      </c>
      <c r="D134" s="39">
        <v>1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</row>
    <row r="135" spans="1:15" s="1" customFormat="1" ht="17.25" customHeight="1" x14ac:dyDescent="0.25">
      <c r="A135" s="9" t="s">
        <v>423</v>
      </c>
      <c r="B135" s="9" t="s">
        <v>156</v>
      </c>
      <c r="C135" s="34">
        <f t="shared" si="30"/>
        <v>1</v>
      </c>
      <c r="D135" s="39">
        <v>1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</row>
    <row r="136" spans="1:15" s="1" customFormat="1" ht="17.25" customHeight="1" x14ac:dyDescent="0.25">
      <c r="A136" s="9" t="s">
        <v>424</v>
      </c>
      <c r="B136" s="9" t="s">
        <v>157</v>
      </c>
      <c r="C136" s="34">
        <f t="shared" si="30"/>
        <v>10197.279999999999</v>
      </c>
      <c r="D136" s="39">
        <v>1973.02</v>
      </c>
      <c r="E136" s="39">
        <v>0</v>
      </c>
      <c r="F136" s="39">
        <v>0</v>
      </c>
      <c r="G136" s="39">
        <v>0</v>
      </c>
      <c r="H136" s="39">
        <v>3084.1</v>
      </c>
      <c r="I136" s="39">
        <v>0</v>
      </c>
      <c r="J136" s="39">
        <v>5140.16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</row>
    <row r="137" spans="1:15" s="1" customFormat="1" ht="17.25" customHeight="1" x14ac:dyDescent="0.25">
      <c r="A137" s="9" t="s">
        <v>425</v>
      </c>
      <c r="B137" s="9" t="s">
        <v>158</v>
      </c>
      <c r="C137" s="34">
        <f t="shared" si="30"/>
        <v>128025.31</v>
      </c>
      <c r="D137" s="39">
        <v>0</v>
      </c>
      <c r="E137" s="39">
        <v>1815.04</v>
      </c>
      <c r="F137" s="39">
        <v>18548.62</v>
      </c>
      <c r="G137" s="39">
        <v>0</v>
      </c>
      <c r="H137" s="39">
        <v>1815.04</v>
      </c>
      <c r="I137" s="39">
        <v>9274.31</v>
      </c>
      <c r="J137" s="39">
        <v>46570.64</v>
      </c>
      <c r="K137" s="39">
        <v>38912.300000000003</v>
      </c>
      <c r="L137" s="39">
        <v>11089.36</v>
      </c>
      <c r="M137" s="39">
        <v>0</v>
      </c>
      <c r="N137" s="39">
        <v>0</v>
      </c>
      <c r="O137" s="39">
        <v>0</v>
      </c>
    </row>
    <row r="138" spans="1:15" s="26" customFormat="1" ht="17.25" customHeight="1" x14ac:dyDescent="0.25">
      <c r="A138" s="8" t="s">
        <v>426</v>
      </c>
      <c r="B138" s="8" t="s">
        <v>15</v>
      </c>
      <c r="C138" s="33">
        <f t="shared" ref="C138:O138" si="31">+C139</f>
        <v>8665.39</v>
      </c>
      <c r="D138" s="33">
        <f t="shared" si="31"/>
        <v>0</v>
      </c>
      <c r="E138" s="33">
        <f t="shared" si="31"/>
        <v>0</v>
      </c>
      <c r="F138" s="33">
        <f t="shared" si="31"/>
        <v>0</v>
      </c>
      <c r="G138" s="33">
        <f t="shared" si="31"/>
        <v>0</v>
      </c>
      <c r="H138" s="33">
        <f t="shared" si="31"/>
        <v>0</v>
      </c>
      <c r="I138" s="33">
        <f t="shared" si="31"/>
        <v>0</v>
      </c>
      <c r="J138" s="33">
        <f t="shared" si="31"/>
        <v>0</v>
      </c>
      <c r="K138" s="33">
        <f t="shared" si="31"/>
        <v>8665.39</v>
      </c>
      <c r="L138" s="33">
        <f t="shared" si="31"/>
        <v>0</v>
      </c>
      <c r="M138" s="33">
        <f t="shared" si="31"/>
        <v>0</v>
      </c>
      <c r="N138" s="33">
        <f t="shared" si="31"/>
        <v>0</v>
      </c>
      <c r="O138" s="33">
        <f t="shared" si="31"/>
        <v>0</v>
      </c>
    </row>
    <row r="139" spans="1:15" s="1" customFormat="1" ht="17.25" customHeight="1" x14ac:dyDescent="0.25">
      <c r="A139" s="9" t="s">
        <v>427</v>
      </c>
      <c r="B139" s="9" t="s">
        <v>159</v>
      </c>
      <c r="C139" s="34">
        <f t="shared" si="30"/>
        <v>8665.39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8665.39</v>
      </c>
      <c r="L139" s="39">
        <v>0</v>
      </c>
      <c r="M139" s="39">
        <v>0</v>
      </c>
      <c r="N139" s="39">
        <v>0</v>
      </c>
      <c r="O139" s="39">
        <v>0</v>
      </c>
    </row>
    <row r="140" spans="1:15" s="26" customFormat="1" ht="17.25" customHeight="1" x14ac:dyDescent="0.25">
      <c r="A140" s="11" t="s">
        <v>428</v>
      </c>
      <c r="B140" s="8" t="s">
        <v>16</v>
      </c>
      <c r="C140" s="33">
        <f t="shared" ref="C140:O140" si="32">SUM(C141:C147)</f>
        <v>5021688.25</v>
      </c>
      <c r="D140" s="33">
        <f t="shared" si="32"/>
        <v>1965851.82</v>
      </c>
      <c r="E140" s="33">
        <f t="shared" si="32"/>
        <v>743314.8</v>
      </c>
      <c r="F140" s="33">
        <f t="shared" si="32"/>
        <v>600031.80000000005</v>
      </c>
      <c r="G140" s="33">
        <f t="shared" si="32"/>
        <v>236240.74999999997</v>
      </c>
      <c r="H140" s="33">
        <f t="shared" si="32"/>
        <v>270751.54000000004</v>
      </c>
      <c r="I140" s="33">
        <f t="shared" si="32"/>
        <v>394582.18</v>
      </c>
      <c r="J140" s="33">
        <f t="shared" si="32"/>
        <v>248097.30000000002</v>
      </c>
      <c r="K140" s="33">
        <f t="shared" si="32"/>
        <v>105555.12</v>
      </c>
      <c r="L140" s="33">
        <f t="shared" si="32"/>
        <v>175812.53999999998</v>
      </c>
      <c r="M140" s="33">
        <f t="shared" si="32"/>
        <v>88623.61</v>
      </c>
      <c r="N140" s="33">
        <f t="shared" si="32"/>
        <v>127985.2</v>
      </c>
      <c r="O140" s="33">
        <f t="shared" si="32"/>
        <v>64841.59</v>
      </c>
    </row>
    <row r="141" spans="1:15" s="1" customFormat="1" ht="17.25" customHeight="1" x14ac:dyDescent="0.25">
      <c r="A141" s="9" t="s">
        <v>429</v>
      </c>
      <c r="B141" s="9" t="s">
        <v>160</v>
      </c>
      <c r="C141" s="34">
        <f t="shared" si="30"/>
        <v>4145.0199999999995</v>
      </c>
      <c r="D141" s="39">
        <v>260.13</v>
      </c>
      <c r="E141" s="39">
        <v>815.63</v>
      </c>
      <c r="F141" s="39">
        <v>407.81</v>
      </c>
      <c r="G141" s="39">
        <v>135.93</v>
      </c>
      <c r="H141" s="39">
        <v>0</v>
      </c>
      <c r="I141" s="39">
        <v>486.46</v>
      </c>
      <c r="J141" s="39">
        <v>815.64</v>
      </c>
      <c r="K141" s="39">
        <v>407.81</v>
      </c>
      <c r="L141" s="39">
        <v>543.75</v>
      </c>
      <c r="M141" s="39">
        <v>0</v>
      </c>
      <c r="N141" s="39">
        <v>271.86</v>
      </c>
      <c r="O141" s="39">
        <v>0</v>
      </c>
    </row>
    <row r="142" spans="1:15" s="1" customFormat="1" ht="17.25" customHeight="1" x14ac:dyDescent="0.25">
      <c r="A142" s="9" t="s">
        <v>430</v>
      </c>
      <c r="B142" s="9" t="s">
        <v>161</v>
      </c>
      <c r="C142" s="34">
        <f t="shared" si="30"/>
        <v>5722.81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5722.81</v>
      </c>
      <c r="L142" s="39">
        <v>0</v>
      </c>
      <c r="M142" s="39">
        <v>0</v>
      </c>
      <c r="N142" s="39">
        <v>0</v>
      </c>
      <c r="O142" s="39">
        <v>0</v>
      </c>
    </row>
    <row r="143" spans="1:15" s="1" customFormat="1" ht="17.25" customHeight="1" x14ac:dyDescent="0.25">
      <c r="A143" s="9" t="s">
        <v>431</v>
      </c>
      <c r="B143" s="9" t="s">
        <v>162</v>
      </c>
      <c r="C143" s="34">
        <f t="shared" si="30"/>
        <v>3778178.2199999997</v>
      </c>
      <c r="D143" s="39">
        <v>1552936.09</v>
      </c>
      <c r="E143" s="39">
        <v>554166.1</v>
      </c>
      <c r="F143" s="39">
        <v>446262.44</v>
      </c>
      <c r="G143" s="39">
        <v>174006.78</v>
      </c>
      <c r="H143" s="39">
        <v>197712.73</v>
      </c>
      <c r="I143" s="39">
        <v>287052.62</v>
      </c>
      <c r="J143" s="39">
        <v>172341.14</v>
      </c>
      <c r="K143" s="39">
        <v>68154.47</v>
      </c>
      <c r="L143" s="39">
        <v>127353.98</v>
      </c>
      <c r="M143" s="39">
        <v>63734.76</v>
      </c>
      <c r="N143" s="39">
        <v>89337.03</v>
      </c>
      <c r="O143" s="39">
        <v>45120.08</v>
      </c>
    </row>
    <row r="144" spans="1:15" s="1" customFormat="1" ht="17.25" customHeight="1" x14ac:dyDescent="0.25">
      <c r="A144" s="9" t="s">
        <v>432</v>
      </c>
      <c r="B144" s="9" t="s">
        <v>163</v>
      </c>
      <c r="C144" s="34">
        <f t="shared" si="30"/>
        <v>1213641.3700000001</v>
      </c>
      <c r="D144" s="39">
        <v>408649.4</v>
      </c>
      <c r="E144" s="39">
        <v>186476.05</v>
      </c>
      <c r="F144" s="39">
        <v>152781.87</v>
      </c>
      <c r="G144" s="39">
        <v>61859.89</v>
      </c>
      <c r="H144" s="39">
        <v>72692.81</v>
      </c>
      <c r="I144" s="39">
        <v>106685.87</v>
      </c>
      <c r="J144" s="39">
        <v>70302.070000000007</v>
      </c>
      <c r="K144" s="39">
        <v>26447.34</v>
      </c>
      <c r="L144" s="39">
        <v>46843.1</v>
      </c>
      <c r="M144" s="39">
        <v>24353.040000000001</v>
      </c>
      <c r="N144" s="39">
        <v>36828.42</v>
      </c>
      <c r="O144" s="39">
        <v>19721.509999999998</v>
      </c>
    </row>
    <row r="145" spans="1:15" s="1" customFormat="1" ht="17.25" customHeight="1" x14ac:dyDescent="0.25">
      <c r="A145" s="9" t="s">
        <v>433</v>
      </c>
      <c r="B145" s="9" t="s">
        <v>164</v>
      </c>
      <c r="C145" s="34">
        <f t="shared" si="30"/>
        <v>14689.169999999996</v>
      </c>
      <c r="D145" s="39">
        <v>399.94</v>
      </c>
      <c r="E145" s="39">
        <v>833.54</v>
      </c>
      <c r="F145" s="39">
        <v>238.15</v>
      </c>
      <c r="G145" s="39">
        <v>238.15</v>
      </c>
      <c r="H145" s="39">
        <v>119.07</v>
      </c>
      <c r="I145" s="39">
        <v>357.23</v>
      </c>
      <c r="J145" s="39">
        <v>4524.99</v>
      </c>
      <c r="K145" s="39">
        <v>4822.6899999999996</v>
      </c>
      <c r="L145" s="39">
        <v>1071.71</v>
      </c>
      <c r="M145" s="39">
        <v>535.80999999999995</v>
      </c>
      <c r="N145" s="39">
        <v>1547.89</v>
      </c>
      <c r="O145" s="39">
        <v>0</v>
      </c>
    </row>
    <row r="146" spans="1:15" s="1" customFormat="1" ht="17.25" customHeight="1" x14ac:dyDescent="0.25">
      <c r="A146" s="9" t="s">
        <v>434</v>
      </c>
      <c r="B146" s="9" t="s">
        <v>165</v>
      </c>
      <c r="C146" s="34">
        <f t="shared" si="30"/>
        <v>1</v>
      </c>
      <c r="D146" s="39">
        <v>1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</row>
    <row r="147" spans="1:15" s="1" customFormat="1" ht="17.25" customHeight="1" x14ac:dyDescent="0.25">
      <c r="A147" s="9" t="s">
        <v>435</v>
      </c>
      <c r="B147" s="9" t="s">
        <v>166</v>
      </c>
      <c r="C147" s="34">
        <f t="shared" si="30"/>
        <v>5310.66</v>
      </c>
      <c r="D147" s="39">
        <v>3605.26</v>
      </c>
      <c r="E147" s="39">
        <v>1023.48</v>
      </c>
      <c r="F147" s="39">
        <v>341.53</v>
      </c>
      <c r="G147" s="39">
        <v>0</v>
      </c>
      <c r="H147" s="39">
        <v>226.93</v>
      </c>
      <c r="I147" s="39">
        <v>0</v>
      </c>
      <c r="J147" s="39">
        <v>113.46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</row>
    <row r="148" spans="1:15" s="26" customFormat="1" ht="24" x14ac:dyDescent="0.25">
      <c r="A148" s="8" t="s">
        <v>436</v>
      </c>
      <c r="B148" s="8" t="s">
        <v>636</v>
      </c>
      <c r="C148" s="33">
        <f t="shared" ref="C148:O148" si="33">SUM(C149:C172)</f>
        <v>12426603.67</v>
      </c>
      <c r="D148" s="33">
        <f t="shared" si="33"/>
        <v>1278541.01</v>
      </c>
      <c r="E148" s="33">
        <f t="shared" si="33"/>
        <v>778887.21</v>
      </c>
      <c r="F148" s="33">
        <f t="shared" si="33"/>
        <v>942884.44</v>
      </c>
      <c r="G148" s="33">
        <f t="shared" si="33"/>
        <v>907362.01</v>
      </c>
      <c r="H148" s="33">
        <f t="shared" si="33"/>
        <v>1199352.1400000001</v>
      </c>
      <c r="I148" s="33">
        <f t="shared" si="33"/>
        <v>1077070.6600000001</v>
      </c>
      <c r="J148" s="33">
        <f t="shared" si="33"/>
        <v>583105.30999999994</v>
      </c>
      <c r="K148" s="33">
        <f t="shared" si="33"/>
        <v>906731.5</v>
      </c>
      <c r="L148" s="33">
        <f t="shared" si="33"/>
        <v>962678.98</v>
      </c>
      <c r="M148" s="33">
        <f t="shared" si="33"/>
        <v>2157180.8000000003</v>
      </c>
      <c r="N148" s="33">
        <f t="shared" si="33"/>
        <v>757758.40999999992</v>
      </c>
      <c r="O148" s="33">
        <f t="shared" si="33"/>
        <v>875051.20000000007</v>
      </c>
    </row>
    <row r="149" spans="1:15" s="1" customFormat="1" ht="17.25" customHeight="1" x14ac:dyDescent="0.25">
      <c r="A149" s="9" t="s">
        <v>437</v>
      </c>
      <c r="B149" s="9" t="s">
        <v>167</v>
      </c>
      <c r="C149" s="34">
        <f t="shared" si="30"/>
        <v>1661463.1700000004</v>
      </c>
      <c r="D149" s="39">
        <v>362094.32</v>
      </c>
      <c r="E149" s="39">
        <v>201970.01</v>
      </c>
      <c r="F149" s="39">
        <v>208945.52</v>
      </c>
      <c r="G149" s="39">
        <v>124833.38</v>
      </c>
      <c r="H149" s="39">
        <v>103049.68</v>
      </c>
      <c r="I149" s="39">
        <v>113895.28</v>
      </c>
      <c r="J149" s="39">
        <v>99857.07</v>
      </c>
      <c r="K149" s="39">
        <v>63786.400000000001</v>
      </c>
      <c r="L149" s="39">
        <v>88722.54</v>
      </c>
      <c r="M149" s="39">
        <v>70220.83</v>
      </c>
      <c r="N149" s="39">
        <v>69097.36</v>
      </c>
      <c r="O149" s="39">
        <v>154990.78</v>
      </c>
    </row>
    <row r="150" spans="1:15" s="1" customFormat="1" ht="17.25" customHeight="1" x14ac:dyDescent="0.25">
      <c r="A150" s="9" t="s">
        <v>438</v>
      </c>
      <c r="B150" s="9" t="s">
        <v>168</v>
      </c>
      <c r="C150" s="34">
        <f t="shared" si="30"/>
        <v>110187.23999999999</v>
      </c>
      <c r="D150" s="39">
        <v>3815.79</v>
      </c>
      <c r="E150" s="39">
        <v>745.05</v>
      </c>
      <c r="F150" s="39">
        <v>80222.17</v>
      </c>
      <c r="G150" s="39">
        <v>292.74</v>
      </c>
      <c r="H150" s="39">
        <v>2249.61</v>
      </c>
      <c r="I150" s="39">
        <v>0</v>
      </c>
      <c r="J150" s="39">
        <v>106.83</v>
      </c>
      <c r="K150" s="39">
        <v>0</v>
      </c>
      <c r="L150" s="39">
        <v>0</v>
      </c>
      <c r="M150" s="39">
        <v>0</v>
      </c>
      <c r="N150" s="39">
        <v>7492.23</v>
      </c>
      <c r="O150" s="39">
        <v>15262.82</v>
      </c>
    </row>
    <row r="151" spans="1:15" s="1" customFormat="1" ht="17.25" customHeight="1" x14ac:dyDescent="0.25">
      <c r="A151" s="9" t="s">
        <v>439</v>
      </c>
      <c r="B151" s="9" t="s">
        <v>169</v>
      </c>
      <c r="C151" s="34">
        <f t="shared" si="30"/>
        <v>522767.96</v>
      </c>
      <c r="D151" s="39">
        <v>92069.11</v>
      </c>
      <c r="E151" s="39">
        <v>820.78</v>
      </c>
      <c r="F151" s="39">
        <v>0</v>
      </c>
      <c r="G151" s="39">
        <v>0</v>
      </c>
      <c r="H151" s="39">
        <v>279.56</v>
      </c>
      <c r="I151" s="39">
        <v>1122.3499999999999</v>
      </c>
      <c r="J151" s="39">
        <v>0</v>
      </c>
      <c r="K151" s="39">
        <v>9738.6200000000008</v>
      </c>
      <c r="L151" s="39">
        <v>48280.46</v>
      </c>
      <c r="M151" s="39">
        <v>370457.08</v>
      </c>
      <c r="N151" s="39">
        <v>0</v>
      </c>
      <c r="O151" s="39">
        <v>0</v>
      </c>
    </row>
    <row r="152" spans="1:15" s="1" customFormat="1" ht="17.25" customHeight="1" x14ac:dyDescent="0.25">
      <c r="A152" s="9" t="s">
        <v>440</v>
      </c>
      <c r="B152" s="9" t="s">
        <v>170</v>
      </c>
      <c r="C152" s="34">
        <f t="shared" si="30"/>
        <v>1</v>
      </c>
      <c r="D152" s="39">
        <v>1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39">
        <v>0</v>
      </c>
      <c r="M152" s="39">
        <v>0</v>
      </c>
      <c r="N152" s="39">
        <v>0</v>
      </c>
      <c r="O152" s="39">
        <v>0</v>
      </c>
    </row>
    <row r="153" spans="1:15" s="1" customFormat="1" ht="17.25" customHeight="1" x14ac:dyDescent="0.25">
      <c r="A153" s="9" t="s">
        <v>441</v>
      </c>
      <c r="B153" s="9" t="s">
        <v>171</v>
      </c>
      <c r="C153" s="34">
        <f t="shared" si="30"/>
        <v>1120620.97</v>
      </c>
      <c r="D153" s="39">
        <v>16185.01</v>
      </c>
      <c r="E153" s="39">
        <v>0</v>
      </c>
      <c r="F153" s="39">
        <v>0</v>
      </c>
      <c r="G153" s="39">
        <v>0</v>
      </c>
      <c r="H153" s="39">
        <v>0</v>
      </c>
      <c r="I153" s="39">
        <v>117610.27</v>
      </c>
      <c r="J153" s="39">
        <v>0</v>
      </c>
      <c r="K153" s="39">
        <v>29345.29</v>
      </c>
      <c r="L153" s="39">
        <v>15158.57</v>
      </c>
      <c r="M153" s="39">
        <v>929290.92</v>
      </c>
      <c r="N153" s="39">
        <v>13030.91</v>
      </c>
      <c r="O153" s="39">
        <v>0</v>
      </c>
    </row>
    <row r="154" spans="1:15" s="1" customFormat="1" ht="17.25" customHeight="1" x14ac:dyDescent="0.25">
      <c r="A154" s="9" t="s">
        <v>442</v>
      </c>
      <c r="B154" s="9" t="s">
        <v>172</v>
      </c>
      <c r="C154" s="34">
        <f t="shared" si="30"/>
        <v>197135</v>
      </c>
      <c r="D154" s="39">
        <v>10840.36</v>
      </c>
      <c r="E154" s="39">
        <v>3385.72</v>
      </c>
      <c r="F154" s="39">
        <v>9868.0499999999993</v>
      </c>
      <c r="G154" s="39">
        <v>1780</v>
      </c>
      <c r="H154" s="39">
        <v>50186.73</v>
      </c>
      <c r="I154" s="39">
        <v>3855.7</v>
      </c>
      <c r="J154" s="39">
        <v>1390.8</v>
      </c>
      <c r="K154" s="39">
        <v>5780.54</v>
      </c>
      <c r="L154" s="39">
        <v>41301.339999999997</v>
      </c>
      <c r="M154" s="39">
        <v>52759.82</v>
      </c>
      <c r="N154" s="39">
        <v>6896.69</v>
      </c>
      <c r="O154" s="39">
        <v>9089.25</v>
      </c>
    </row>
    <row r="155" spans="1:15" s="1" customFormat="1" ht="17.25" customHeight="1" x14ac:dyDescent="0.25">
      <c r="A155" s="9" t="s">
        <v>443</v>
      </c>
      <c r="B155" s="9" t="s">
        <v>173</v>
      </c>
      <c r="C155" s="34">
        <f t="shared" si="30"/>
        <v>319643.50999999995</v>
      </c>
      <c r="D155" s="39">
        <v>6284.09</v>
      </c>
      <c r="E155" s="39">
        <v>0</v>
      </c>
      <c r="F155" s="39">
        <v>20628.2</v>
      </c>
      <c r="G155" s="39">
        <v>0</v>
      </c>
      <c r="H155" s="39">
        <v>29580.65</v>
      </c>
      <c r="I155" s="39">
        <v>152382.98000000001</v>
      </c>
      <c r="J155" s="39">
        <v>57031.02</v>
      </c>
      <c r="K155" s="39">
        <v>26064.28</v>
      </c>
      <c r="L155" s="39">
        <v>0</v>
      </c>
      <c r="M155" s="39">
        <v>0</v>
      </c>
      <c r="N155" s="39">
        <v>27672.29</v>
      </c>
      <c r="O155" s="39">
        <v>0</v>
      </c>
    </row>
    <row r="156" spans="1:15" s="1" customFormat="1" ht="17.25" customHeight="1" x14ac:dyDescent="0.25">
      <c r="A156" s="9" t="s">
        <v>444</v>
      </c>
      <c r="B156" s="9" t="s">
        <v>174</v>
      </c>
      <c r="C156" s="34">
        <f t="shared" si="30"/>
        <v>100156.86000000002</v>
      </c>
      <c r="D156" s="39">
        <v>8495.0400000000009</v>
      </c>
      <c r="E156" s="39">
        <v>0</v>
      </c>
      <c r="F156" s="39">
        <v>0</v>
      </c>
      <c r="G156" s="39">
        <v>0</v>
      </c>
      <c r="H156" s="39">
        <v>471.44</v>
      </c>
      <c r="I156" s="39">
        <v>0</v>
      </c>
      <c r="J156" s="39">
        <v>7460.9</v>
      </c>
      <c r="K156" s="39">
        <v>38658.410000000003</v>
      </c>
      <c r="L156" s="39">
        <v>2419.75</v>
      </c>
      <c r="M156" s="39">
        <v>403.25</v>
      </c>
      <c r="N156" s="39">
        <v>42248.07</v>
      </c>
      <c r="O156" s="39">
        <v>0</v>
      </c>
    </row>
    <row r="157" spans="1:15" s="1" customFormat="1" ht="17.25" customHeight="1" x14ac:dyDescent="0.25">
      <c r="A157" s="9" t="s">
        <v>445</v>
      </c>
      <c r="B157" s="9" t="s">
        <v>175</v>
      </c>
      <c r="C157" s="34">
        <f t="shared" si="30"/>
        <v>2669.31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2669.31</v>
      </c>
      <c r="N157" s="39">
        <v>0</v>
      </c>
      <c r="O157" s="39">
        <v>0</v>
      </c>
    </row>
    <row r="158" spans="1:15" s="1" customFormat="1" ht="17.25" customHeight="1" x14ac:dyDescent="0.25">
      <c r="A158" s="9" t="s">
        <v>446</v>
      </c>
      <c r="B158" s="9" t="s">
        <v>176</v>
      </c>
      <c r="C158" s="34">
        <f t="shared" si="30"/>
        <v>898625.16999999993</v>
      </c>
      <c r="D158" s="39">
        <v>70820.47</v>
      </c>
      <c r="E158" s="39">
        <v>64529.21</v>
      </c>
      <c r="F158" s="39">
        <v>68187.58</v>
      </c>
      <c r="G158" s="39">
        <v>22552.66</v>
      </c>
      <c r="H158" s="39">
        <v>58346.17</v>
      </c>
      <c r="I158" s="39">
        <v>77398.070000000007</v>
      </c>
      <c r="J158" s="39">
        <v>43130.25</v>
      </c>
      <c r="K158" s="39">
        <v>54248.11</v>
      </c>
      <c r="L158" s="39">
        <v>84532.98</v>
      </c>
      <c r="M158" s="39">
        <v>241882.69</v>
      </c>
      <c r="N158" s="39">
        <v>65051.96</v>
      </c>
      <c r="O158" s="39">
        <v>47945.02</v>
      </c>
    </row>
    <row r="159" spans="1:15" s="1" customFormat="1" ht="17.25" customHeight="1" x14ac:dyDescent="0.25">
      <c r="A159" s="9" t="s">
        <v>447</v>
      </c>
      <c r="B159" s="9" t="s">
        <v>177</v>
      </c>
      <c r="C159" s="34">
        <f t="shared" si="30"/>
        <v>2083762.04</v>
      </c>
      <c r="D159" s="39">
        <v>191652.07</v>
      </c>
      <c r="E159" s="39">
        <v>130248.03</v>
      </c>
      <c r="F159" s="39">
        <v>142816.88</v>
      </c>
      <c r="G159" s="39">
        <v>69725.009999999995</v>
      </c>
      <c r="H159" s="39">
        <v>269392.74</v>
      </c>
      <c r="I159" s="39">
        <v>258505.79</v>
      </c>
      <c r="J159" s="39">
        <v>107753.79</v>
      </c>
      <c r="K159" s="39">
        <v>177364.21</v>
      </c>
      <c r="L159" s="39">
        <v>259945.71</v>
      </c>
      <c r="M159" s="39">
        <v>186021.39</v>
      </c>
      <c r="N159" s="39">
        <v>166339.47</v>
      </c>
      <c r="O159" s="39">
        <v>123996.95</v>
      </c>
    </row>
    <row r="160" spans="1:15" s="1" customFormat="1" ht="17.25" customHeight="1" x14ac:dyDescent="0.25">
      <c r="A160" s="9" t="s">
        <v>448</v>
      </c>
      <c r="B160" s="9" t="s">
        <v>178</v>
      </c>
      <c r="C160" s="34">
        <f t="shared" si="30"/>
        <v>1358801.96</v>
      </c>
      <c r="D160" s="39">
        <v>120066.79</v>
      </c>
      <c r="E160" s="39">
        <v>61529.59</v>
      </c>
      <c r="F160" s="39">
        <v>90411.71</v>
      </c>
      <c r="G160" s="39">
        <v>257734.04</v>
      </c>
      <c r="H160" s="39">
        <v>142447.17000000001</v>
      </c>
      <c r="I160" s="39">
        <v>124314.24000000001</v>
      </c>
      <c r="J160" s="39">
        <v>66620.929999999993</v>
      </c>
      <c r="K160" s="39">
        <v>96016.38</v>
      </c>
      <c r="L160" s="39">
        <v>136930.85999999999</v>
      </c>
      <c r="M160" s="39">
        <v>79377.23</v>
      </c>
      <c r="N160" s="39">
        <v>103152.2</v>
      </c>
      <c r="O160" s="39">
        <v>80200.820000000007</v>
      </c>
    </row>
    <row r="161" spans="1:15" s="1" customFormat="1" ht="17.25" customHeight="1" x14ac:dyDescent="0.25">
      <c r="A161" s="9" t="s">
        <v>449</v>
      </c>
      <c r="B161" s="9" t="s">
        <v>179</v>
      </c>
      <c r="C161" s="34">
        <f t="shared" si="30"/>
        <v>2881.1200000000003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1021.26</v>
      </c>
      <c r="N161" s="39">
        <v>1286.92</v>
      </c>
      <c r="O161" s="39">
        <v>572.94000000000005</v>
      </c>
    </row>
    <row r="162" spans="1:15" s="1" customFormat="1" ht="17.25" customHeight="1" x14ac:dyDescent="0.25">
      <c r="A162" s="9" t="s">
        <v>450</v>
      </c>
      <c r="B162" s="9" t="s">
        <v>180</v>
      </c>
      <c r="C162" s="34">
        <f t="shared" si="30"/>
        <v>2501931.31</v>
      </c>
      <c r="D162" s="39">
        <v>271604.19</v>
      </c>
      <c r="E162" s="39">
        <v>275253.67</v>
      </c>
      <c r="F162" s="39">
        <v>234723.6</v>
      </c>
      <c r="G162" s="39">
        <v>158064.28</v>
      </c>
      <c r="H162" s="39">
        <v>251326.04</v>
      </c>
      <c r="I162" s="39">
        <v>186722.82</v>
      </c>
      <c r="J162" s="39">
        <v>165506.26</v>
      </c>
      <c r="K162" s="39">
        <v>241271.37</v>
      </c>
      <c r="L162" s="39">
        <v>202282.47</v>
      </c>
      <c r="M162" s="39">
        <v>162975.59</v>
      </c>
      <c r="N162" s="39">
        <v>166875.59</v>
      </c>
      <c r="O162" s="39">
        <v>185325.43</v>
      </c>
    </row>
    <row r="163" spans="1:15" s="1" customFormat="1" ht="17.25" customHeight="1" x14ac:dyDescent="0.25">
      <c r="A163" s="9" t="s">
        <v>451</v>
      </c>
      <c r="B163" s="9" t="s">
        <v>181</v>
      </c>
      <c r="C163" s="34">
        <f t="shared" si="30"/>
        <v>471079.87</v>
      </c>
      <c r="D163" s="39">
        <v>66909.42</v>
      </c>
      <c r="E163" s="39">
        <v>14209.2</v>
      </c>
      <c r="F163" s="39">
        <v>19152.7</v>
      </c>
      <c r="G163" s="39">
        <v>19046.330000000002</v>
      </c>
      <c r="H163" s="39">
        <v>4198.3999999999996</v>
      </c>
      <c r="I163" s="39">
        <v>6152.27</v>
      </c>
      <c r="J163" s="39">
        <v>20018.55</v>
      </c>
      <c r="K163" s="39">
        <v>17155.62</v>
      </c>
      <c r="L163" s="39">
        <v>37321.519999999997</v>
      </c>
      <c r="M163" s="39">
        <v>25320.21</v>
      </c>
      <c r="N163" s="39">
        <v>39123.230000000003</v>
      </c>
      <c r="O163" s="39">
        <v>202472.42</v>
      </c>
    </row>
    <row r="164" spans="1:15" s="1" customFormat="1" ht="17.25" customHeight="1" x14ac:dyDescent="0.25">
      <c r="A164" s="9" t="s">
        <v>452</v>
      </c>
      <c r="B164" s="9" t="s">
        <v>182</v>
      </c>
      <c r="C164" s="34">
        <f t="shared" si="30"/>
        <v>124316.86</v>
      </c>
      <c r="D164" s="39">
        <v>919.6</v>
      </c>
      <c r="E164" s="39">
        <v>9840.01</v>
      </c>
      <c r="F164" s="39">
        <v>23054.36</v>
      </c>
      <c r="G164" s="39">
        <v>5083.28</v>
      </c>
      <c r="H164" s="39">
        <v>9986.35</v>
      </c>
      <c r="I164" s="39">
        <v>25579.84</v>
      </c>
      <c r="J164" s="39">
        <v>5521.46</v>
      </c>
      <c r="K164" s="39">
        <v>10331.76</v>
      </c>
      <c r="L164" s="39">
        <v>15208.36</v>
      </c>
      <c r="M164" s="39">
        <v>0</v>
      </c>
      <c r="N164" s="39">
        <v>3785.79</v>
      </c>
      <c r="O164" s="39">
        <v>15006.05</v>
      </c>
    </row>
    <row r="165" spans="1:15" s="1" customFormat="1" ht="17.25" customHeight="1" x14ac:dyDescent="0.25">
      <c r="A165" s="9" t="s">
        <v>453</v>
      </c>
      <c r="B165" s="9" t="s">
        <v>183</v>
      </c>
      <c r="C165" s="34">
        <f t="shared" si="30"/>
        <v>436673.92999999993</v>
      </c>
      <c r="D165" s="39">
        <v>56780.24</v>
      </c>
      <c r="E165" s="39">
        <v>16355.94</v>
      </c>
      <c r="F165" s="39">
        <v>44872.639999999999</v>
      </c>
      <c r="G165" s="39">
        <v>23861.88</v>
      </c>
      <c r="H165" s="39">
        <v>8547.44</v>
      </c>
      <c r="I165" s="39">
        <v>9528.4699999999993</v>
      </c>
      <c r="J165" s="39">
        <v>8704.8700000000008</v>
      </c>
      <c r="K165" s="39">
        <v>136968.95999999999</v>
      </c>
      <c r="L165" s="39">
        <v>29631.42</v>
      </c>
      <c r="M165" s="39">
        <v>34781.22</v>
      </c>
      <c r="N165" s="39">
        <v>45704.09</v>
      </c>
      <c r="O165" s="39">
        <v>20936.759999999998</v>
      </c>
    </row>
    <row r="166" spans="1:15" s="1" customFormat="1" ht="17.25" customHeight="1" x14ac:dyDescent="0.25">
      <c r="A166" s="9" t="s">
        <v>454</v>
      </c>
      <c r="B166" s="9" t="s">
        <v>184</v>
      </c>
      <c r="C166" s="34">
        <f t="shared" si="30"/>
        <v>25.93</v>
      </c>
      <c r="D166" s="39">
        <v>0.51</v>
      </c>
      <c r="E166" s="39">
        <v>0</v>
      </c>
      <c r="F166" s="39">
        <v>1.03</v>
      </c>
      <c r="G166" s="39">
        <v>3.62</v>
      </c>
      <c r="H166" s="39">
        <v>5.17</v>
      </c>
      <c r="I166" s="39">
        <v>2.58</v>
      </c>
      <c r="J166" s="39">
        <v>2.58</v>
      </c>
      <c r="K166" s="39">
        <v>1.55</v>
      </c>
      <c r="L166" s="39">
        <v>6.21</v>
      </c>
      <c r="M166" s="39">
        <v>0</v>
      </c>
      <c r="N166" s="39">
        <v>1.61</v>
      </c>
      <c r="O166" s="39">
        <v>1.07</v>
      </c>
    </row>
    <row r="167" spans="1:15" s="1" customFormat="1" ht="17.25" customHeight="1" x14ac:dyDescent="0.25">
      <c r="A167" s="9" t="s">
        <v>455</v>
      </c>
      <c r="B167" s="9" t="s">
        <v>185</v>
      </c>
      <c r="C167" s="34">
        <f t="shared" si="30"/>
        <v>288535.88</v>
      </c>
      <c r="D167" s="39">
        <v>0</v>
      </c>
      <c r="E167" s="39">
        <v>0</v>
      </c>
      <c r="F167" s="39">
        <v>0</v>
      </c>
      <c r="G167" s="39">
        <v>0</v>
      </c>
      <c r="H167" s="39">
        <v>269284.99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19250.89</v>
      </c>
    </row>
    <row r="168" spans="1:15" s="1" customFormat="1" ht="17.25" customHeight="1" x14ac:dyDescent="0.25">
      <c r="A168" s="9" t="s">
        <v>456</v>
      </c>
      <c r="B168" s="9" t="s">
        <v>186</v>
      </c>
      <c r="C168" s="34">
        <f t="shared" si="30"/>
        <v>1</v>
      </c>
      <c r="D168" s="39">
        <v>1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</row>
    <row r="169" spans="1:15" s="1" customFormat="1" ht="17.25" customHeight="1" x14ac:dyDescent="0.25">
      <c r="A169" s="9" t="s">
        <v>457</v>
      </c>
      <c r="B169" s="9" t="s">
        <v>187</v>
      </c>
      <c r="C169" s="34">
        <f t="shared" si="30"/>
        <v>1</v>
      </c>
      <c r="D169" s="39">
        <v>1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</row>
    <row r="170" spans="1:15" s="1" customFormat="1" ht="17.25" customHeight="1" x14ac:dyDescent="0.25">
      <c r="A170" s="9" t="s">
        <v>458</v>
      </c>
      <c r="B170" s="9" t="s">
        <v>188</v>
      </c>
      <c r="C170" s="34">
        <f t="shared" si="30"/>
        <v>220520.5</v>
      </c>
      <c r="D170" s="39">
        <v>0</v>
      </c>
      <c r="E170" s="39">
        <v>0</v>
      </c>
      <c r="F170" s="39">
        <v>0</v>
      </c>
      <c r="G170" s="39">
        <v>220520.5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0</v>
      </c>
      <c r="N170" s="39">
        <v>0</v>
      </c>
      <c r="O170" s="39">
        <v>0</v>
      </c>
    </row>
    <row r="171" spans="1:15" s="1" customFormat="1" ht="17.25" customHeight="1" x14ac:dyDescent="0.25">
      <c r="A171" s="9" t="s">
        <v>459</v>
      </c>
      <c r="B171" s="9" t="s">
        <v>460</v>
      </c>
      <c r="C171" s="34">
        <f t="shared" si="30"/>
        <v>1</v>
      </c>
      <c r="D171" s="39">
        <v>1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</row>
    <row r="172" spans="1:15" s="1" customFormat="1" ht="17.25" customHeight="1" x14ac:dyDescent="0.25">
      <c r="A172" s="9" t="s">
        <v>461</v>
      </c>
      <c r="B172" s="9" t="s">
        <v>189</v>
      </c>
      <c r="C172" s="34">
        <f t="shared" si="30"/>
        <v>4801.08</v>
      </c>
      <c r="D172" s="39">
        <v>0</v>
      </c>
      <c r="E172" s="39">
        <v>0</v>
      </c>
      <c r="F172" s="39">
        <v>0</v>
      </c>
      <c r="G172" s="39">
        <v>3864.29</v>
      </c>
      <c r="H172" s="39">
        <v>0</v>
      </c>
      <c r="I172" s="39">
        <v>0</v>
      </c>
      <c r="J172" s="39">
        <v>0</v>
      </c>
      <c r="K172" s="39">
        <v>0</v>
      </c>
      <c r="L172" s="39">
        <v>936.79</v>
      </c>
      <c r="M172" s="39">
        <v>0</v>
      </c>
      <c r="N172" s="39">
        <v>0</v>
      </c>
      <c r="O172" s="39">
        <v>0</v>
      </c>
    </row>
    <row r="173" spans="1:15" s="26" customFormat="1" ht="17.25" customHeight="1" x14ac:dyDescent="0.25">
      <c r="A173" s="8" t="s">
        <v>462</v>
      </c>
      <c r="B173" s="8" t="s">
        <v>17</v>
      </c>
      <c r="C173" s="33">
        <f t="shared" ref="C173:O173" si="34">SUM(C174:C175)</f>
        <v>1996679</v>
      </c>
      <c r="D173" s="33">
        <f t="shared" si="34"/>
        <v>166069.22999999998</v>
      </c>
      <c r="E173" s="33">
        <f t="shared" si="34"/>
        <v>87087.72</v>
      </c>
      <c r="F173" s="33">
        <f t="shared" si="34"/>
        <v>119976.92</v>
      </c>
      <c r="G173" s="33">
        <f t="shared" si="34"/>
        <v>206563.34</v>
      </c>
      <c r="H173" s="33">
        <f t="shared" si="34"/>
        <v>180614.13999999998</v>
      </c>
      <c r="I173" s="33">
        <f t="shared" si="34"/>
        <v>97961.23</v>
      </c>
      <c r="J173" s="33">
        <f t="shared" si="34"/>
        <v>133633.32999999999</v>
      </c>
      <c r="K173" s="33">
        <f t="shared" si="34"/>
        <v>70256.5</v>
      </c>
      <c r="L173" s="33">
        <f t="shared" si="34"/>
        <v>218174.16999999998</v>
      </c>
      <c r="M173" s="33">
        <f t="shared" si="34"/>
        <v>500881.49</v>
      </c>
      <c r="N173" s="33">
        <f t="shared" si="34"/>
        <v>131186.65</v>
      </c>
      <c r="O173" s="33">
        <f t="shared" si="34"/>
        <v>84274.28</v>
      </c>
    </row>
    <row r="174" spans="1:15" s="1" customFormat="1" ht="17.25" customHeight="1" x14ac:dyDescent="0.25">
      <c r="A174" s="9" t="s">
        <v>463</v>
      </c>
      <c r="B174" s="9" t="s">
        <v>17</v>
      </c>
      <c r="C174" s="34">
        <f t="shared" si="30"/>
        <v>1677831.47</v>
      </c>
      <c r="D174" s="39">
        <v>115923.76</v>
      </c>
      <c r="E174" s="39">
        <v>77335.399999999994</v>
      </c>
      <c r="F174" s="39">
        <v>94925.66</v>
      </c>
      <c r="G174" s="39">
        <v>200880.32</v>
      </c>
      <c r="H174" s="39">
        <v>170611.59</v>
      </c>
      <c r="I174" s="39">
        <v>86745.86</v>
      </c>
      <c r="J174" s="39">
        <v>62589.04</v>
      </c>
      <c r="K174" s="39">
        <v>57230.82</v>
      </c>
      <c r="L174" s="39">
        <v>208265.83</v>
      </c>
      <c r="M174" s="39">
        <v>462181.79</v>
      </c>
      <c r="N174" s="39">
        <v>86496.02</v>
      </c>
      <c r="O174" s="39">
        <v>54645.38</v>
      </c>
    </row>
    <row r="175" spans="1:15" s="1" customFormat="1" ht="17.25" customHeight="1" x14ac:dyDescent="0.25">
      <c r="A175" s="9" t="s">
        <v>464</v>
      </c>
      <c r="B175" s="9" t="s">
        <v>190</v>
      </c>
      <c r="C175" s="34">
        <f t="shared" si="30"/>
        <v>318847.53000000003</v>
      </c>
      <c r="D175" s="39">
        <v>50145.47</v>
      </c>
      <c r="E175" s="39">
        <v>9752.32</v>
      </c>
      <c r="F175" s="39">
        <v>25051.26</v>
      </c>
      <c r="G175" s="39">
        <v>5683.02</v>
      </c>
      <c r="H175" s="39">
        <v>10002.549999999999</v>
      </c>
      <c r="I175" s="39">
        <v>11215.37</v>
      </c>
      <c r="J175" s="39">
        <v>71044.289999999994</v>
      </c>
      <c r="K175" s="39">
        <v>13025.68</v>
      </c>
      <c r="L175" s="39">
        <v>9908.34</v>
      </c>
      <c r="M175" s="39">
        <v>38699.699999999997</v>
      </c>
      <c r="N175" s="39">
        <v>44690.63</v>
      </c>
      <c r="O175" s="39">
        <v>29628.9</v>
      </c>
    </row>
    <row r="176" spans="1:15" s="26" customFormat="1" ht="17.25" customHeight="1" x14ac:dyDescent="0.25">
      <c r="A176" s="8" t="s">
        <v>465</v>
      </c>
      <c r="B176" s="8" t="s">
        <v>18</v>
      </c>
      <c r="C176" s="33">
        <f t="shared" ref="C176:O176" si="35">SUM(C177:C178)</f>
        <v>6745108.8999999994</v>
      </c>
      <c r="D176" s="33">
        <f t="shared" si="35"/>
        <v>1301815.55</v>
      </c>
      <c r="E176" s="33">
        <f t="shared" si="35"/>
        <v>514772.96</v>
      </c>
      <c r="F176" s="33">
        <f t="shared" si="35"/>
        <v>652209.80000000005</v>
      </c>
      <c r="G176" s="33">
        <f t="shared" si="35"/>
        <v>598282.37</v>
      </c>
      <c r="H176" s="33">
        <f t="shared" si="35"/>
        <v>72385.710000000006</v>
      </c>
      <c r="I176" s="33">
        <f t="shared" si="35"/>
        <v>524249.48</v>
      </c>
      <c r="J176" s="33">
        <f t="shared" si="35"/>
        <v>1129821.1000000001</v>
      </c>
      <c r="K176" s="33">
        <f t="shared" si="35"/>
        <v>456372.18</v>
      </c>
      <c r="L176" s="33">
        <f t="shared" si="35"/>
        <v>539355.95000000007</v>
      </c>
      <c r="M176" s="33">
        <f t="shared" si="35"/>
        <v>560194.79999999993</v>
      </c>
      <c r="N176" s="33">
        <f t="shared" si="35"/>
        <v>200689.93999999997</v>
      </c>
      <c r="O176" s="33">
        <f t="shared" si="35"/>
        <v>194959.06</v>
      </c>
    </row>
    <row r="177" spans="1:15" s="1" customFormat="1" ht="17.25" customHeight="1" x14ac:dyDescent="0.25">
      <c r="A177" s="9" t="s">
        <v>466</v>
      </c>
      <c r="B177" s="9" t="s">
        <v>191</v>
      </c>
      <c r="C177" s="34">
        <f t="shared" si="30"/>
        <v>76169.290000000008</v>
      </c>
      <c r="D177" s="39">
        <v>11334.54</v>
      </c>
      <c r="E177" s="39">
        <v>0</v>
      </c>
      <c r="F177" s="39">
        <v>0</v>
      </c>
      <c r="G177" s="39">
        <v>591.01</v>
      </c>
      <c r="H177" s="39">
        <v>7812.06</v>
      </c>
      <c r="I177" s="39">
        <v>179</v>
      </c>
      <c r="J177" s="39">
        <v>0</v>
      </c>
      <c r="K177" s="39">
        <v>43504.79</v>
      </c>
      <c r="L177" s="39">
        <v>1424.68</v>
      </c>
      <c r="M177" s="39">
        <v>6296.1</v>
      </c>
      <c r="N177" s="39">
        <v>5027.1099999999997</v>
      </c>
      <c r="O177" s="39">
        <v>0</v>
      </c>
    </row>
    <row r="178" spans="1:15" s="1" customFormat="1" ht="17.25" customHeight="1" x14ac:dyDescent="0.25">
      <c r="A178" s="9" t="s">
        <v>467</v>
      </c>
      <c r="B178" s="9" t="s">
        <v>192</v>
      </c>
      <c r="C178" s="34">
        <f t="shared" si="30"/>
        <v>6668939.6099999994</v>
      </c>
      <c r="D178" s="39">
        <v>1290481.01</v>
      </c>
      <c r="E178" s="39">
        <v>514772.96</v>
      </c>
      <c r="F178" s="39">
        <v>652209.80000000005</v>
      </c>
      <c r="G178" s="39">
        <v>597691.36</v>
      </c>
      <c r="H178" s="39">
        <v>64573.65</v>
      </c>
      <c r="I178" s="39">
        <v>524070.48</v>
      </c>
      <c r="J178" s="39">
        <v>1129821.1000000001</v>
      </c>
      <c r="K178" s="39">
        <v>412867.39</v>
      </c>
      <c r="L178" s="39">
        <v>537931.27</v>
      </c>
      <c r="M178" s="39">
        <v>553898.69999999995</v>
      </c>
      <c r="N178" s="39">
        <v>195662.83</v>
      </c>
      <c r="O178" s="39">
        <v>194959.06</v>
      </c>
    </row>
    <row r="179" spans="1:15" s="26" customFormat="1" ht="24.75" customHeight="1" x14ac:dyDescent="0.25">
      <c r="A179" s="8" t="s">
        <v>468</v>
      </c>
      <c r="B179" s="8" t="s">
        <v>637</v>
      </c>
      <c r="C179" s="33">
        <f t="shared" ref="C179:O179" si="36">SUM(C180:C182)</f>
        <v>32911992.359999999</v>
      </c>
      <c r="D179" s="33">
        <f t="shared" si="36"/>
        <v>7988622.1800000006</v>
      </c>
      <c r="E179" s="33">
        <f t="shared" si="36"/>
        <v>5541711.2799999993</v>
      </c>
      <c r="F179" s="33">
        <f t="shared" si="36"/>
        <v>2475240.2599999998</v>
      </c>
      <c r="G179" s="33">
        <f t="shared" si="36"/>
        <v>1855988.92</v>
      </c>
      <c r="H179" s="33">
        <f t="shared" si="36"/>
        <v>8249520.8899999997</v>
      </c>
      <c r="I179" s="33">
        <f t="shared" si="36"/>
        <v>2544833.31</v>
      </c>
      <c r="J179" s="33">
        <f t="shared" si="36"/>
        <v>1169839.47</v>
      </c>
      <c r="K179" s="33">
        <f t="shared" si="36"/>
        <v>591680.73</v>
      </c>
      <c r="L179" s="33">
        <f t="shared" si="36"/>
        <v>729256.31</v>
      </c>
      <c r="M179" s="33">
        <f t="shared" si="36"/>
        <v>514590</v>
      </c>
      <c r="N179" s="33">
        <f t="shared" si="36"/>
        <v>306971.79000000004</v>
      </c>
      <c r="O179" s="33">
        <f t="shared" si="36"/>
        <v>943737.22</v>
      </c>
    </row>
    <row r="180" spans="1:15" s="1" customFormat="1" ht="17.25" customHeight="1" x14ac:dyDescent="0.25">
      <c r="A180" s="9" t="s">
        <v>469</v>
      </c>
      <c r="B180" s="9" t="s">
        <v>634</v>
      </c>
      <c r="C180" s="34">
        <f t="shared" si="30"/>
        <v>316966.35000000003</v>
      </c>
      <c r="D180" s="39">
        <v>13154.78</v>
      </c>
      <c r="E180" s="39">
        <v>50599.05</v>
      </c>
      <c r="F180" s="39">
        <v>11250.95</v>
      </c>
      <c r="G180" s="39">
        <v>12713.72</v>
      </c>
      <c r="H180" s="39">
        <v>12720.55</v>
      </c>
      <c r="I180" s="39">
        <v>134606.75</v>
      </c>
      <c r="J180" s="39">
        <v>10273.52</v>
      </c>
      <c r="K180" s="39">
        <v>21740.06</v>
      </c>
      <c r="L180" s="39">
        <v>9292.64</v>
      </c>
      <c r="M180" s="39">
        <v>17614.28</v>
      </c>
      <c r="N180" s="39">
        <v>13699.1</v>
      </c>
      <c r="O180" s="39">
        <v>9300.9500000000007</v>
      </c>
    </row>
    <row r="181" spans="1:15" s="1" customFormat="1" ht="17.25" customHeight="1" x14ac:dyDescent="0.25">
      <c r="A181" s="9" t="s">
        <v>470</v>
      </c>
      <c r="B181" s="43" t="s">
        <v>630</v>
      </c>
      <c r="C181" s="34">
        <f t="shared" si="30"/>
        <v>24541433.509999998</v>
      </c>
      <c r="D181" s="39">
        <v>4841462.95</v>
      </c>
      <c r="E181" s="39">
        <v>2877509.75</v>
      </c>
      <c r="F181" s="39">
        <v>1261789.47</v>
      </c>
      <c r="G181" s="39">
        <v>1596441.71</v>
      </c>
      <c r="H181" s="39">
        <v>8016614.3200000003</v>
      </c>
      <c r="I181" s="39">
        <v>2235525.9500000002</v>
      </c>
      <c r="J181" s="39">
        <v>1030692.76</v>
      </c>
      <c r="K181" s="39">
        <v>480004.24</v>
      </c>
      <c r="L181" s="39">
        <v>608193.05000000005</v>
      </c>
      <c r="M181" s="39">
        <v>489674.35</v>
      </c>
      <c r="N181" s="39">
        <v>202735.81</v>
      </c>
      <c r="O181" s="39">
        <v>900789.15</v>
      </c>
    </row>
    <row r="182" spans="1:15" s="1" customFormat="1" ht="17.25" customHeight="1" x14ac:dyDescent="0.25">
      <c r="A182" s="9" t="s">
        <v>471</v>
      </c>
      <c r="B182" s="9" t="s">
        <v>193</v>
      </c>
      <c r="C182" s="34">
        <f t="shared" si="30"/>
        <v>8053592.5</v>
      </c>
      <c r="D182" s="39">
        <v>3134004.45</v>
      </c>
      <c r="E182" s="39">
        <v>2613602.48</v>
      </c>
      <c r="F182" s="39">
        <v>1202199.8400000001</v>
      </c>
      <c r="G182" s="39">
        <v>246833.49</v>
      </c>
      <c r="H182" s="39">
        <v>220186.02</v>
      </c>
      <c r="I182" s="39">
        <v>174700.61</v>
      </c>
      <c r="J182" s="39">
        <v>128873.19</v>
      </c>
      <c r="K182" s="39">
        <v>89936.43</v>
      </c>
      <c r="L182" s="39">
        <v>111770.62</v>
      </c>
      <c r="M182" s="39">
        <v>7301.37</v>
      </c>
      <c r="N182" s="39">
        <v>90536.88</v>
      </c>
      <c r="O182" s="39">
        <v>33647.120000000003</v>
      </c>
    </row>
    <row r="183" spans="1:15" s="26" customFormat="1" ht="17.25" customHeight="1" x14ac:dyDescent="0.25">
      <c r="A183" s="8" t="s">
        <v>472</v>
      </c>
      <c r="B183" s="8" t="s">
        <v>19</v>
      </c>
      <c r="C183" s="33">
        <f t="shared" ref="C183:O183" si="37">SUM(C184:C189)</f>
        <v>3352772.65</v>
      </c>
      <c r="D183" s="33">
        <f t="shared" si="37"/>
        <v>722046</v>
      </c>
      <c r="E183" s="33">
        <f t="shared" si="37"/>
        <v>277313.2</v>
      </c>
      <c r="F183" s="33">
        <f t="shared" si="37"/>
        <v>372624.83999999997</v>
      </c>
      <c r="G183" s="33">
        <f t="shared" si="37"/>
        <v>215108.55</v>
      </c>
      <c r="H183" s="33">
        <f t="shared" si="37"/>
        <v>325919.63</v>
      </c>
      <c r="I183" s="33">
        <f t="shared" si="37"/>
        <v>215517.48</v>
      </c>
      <c r="J183" s="33">
        <f t="shared" si="37"/>
        <v>243032.34999999998</v>
      </c>
      <c r="K183" s="33">
        <f t="shared" si="37"/>
        <v>212072.28999999998</v>
      </c>
      <c r="L183" s="33">
        <f t="shared" si="37"/>
        <v>202342.78000000003</v>
      </c>
      <c r="M183" s="33">
        <f t="shared" si="37"/>
        <v>228033.3</v>
      </c>
      <c r="N183" s="33">
        <f t="shared" si="37"/>
        <v>137823.46</v>
      </c>
      <c r="O183" s="33">
        <f t="shared" si="37"/>
        <v>200938.77000000002</v>
      </c>
    </row>
    <row r="184" spans="1:15" s="1" customFormat="1" ht="17.25" customHeight="1" x14ac:dyDescent="0.25">
      <c r="A184" s="9" t="s">
        <v>473</v>
      </c>
      <c r="B184" s="9" t="s">
        <v>194</v>
      </c>
      <c r="C184" s="34">
        <f t="shared" si="30"/>
        <v>754805.41999999993</v>
      </c>
      <c r="D184" s="39">
        <v>226582.14</v>
      </c>
      <c r="E184" s="39">
        <v>88508.31</v>
      </c>
      <c r="F184" s="39">
        <v>118317.27</v>
      </c>
      <c r="G184" s="39">
        <v>36775.300000000003</v>
      </c>
      <c r="H184" s="39">
        <v>51761.98</v>
      </c>
      <c r="I184" s="39">
        <v>27637.58</v>
      </c>
      <c r="J184" s="39">
        <v>46617.440000000002</v>
      </c>
      <c r="K184" s="39">
        <v>27135.74</v>
      </c>
      <c r="L184" s="39">
        <v>40211.870000000003</v>
      </c>
      <c r="M184" s="39">
        <v>40107.35</v>
      </c>
      <c r="N184" s="39">
        <v>20833.87</v>
      </c>
      <c r="O184" s="39">
        <v>30316.57</v>
      </c>
    </row>
    <row r="185" spans="1:15" s="1" customFormat="1" ht="17.25" customHeight="1" x14ac:dyDescent="0.25">
      <c r="A185" s="9" t="s">
        <v>474</v>
      </c>
      <c r="B185" s="9" t="s">
        <v>195</v>
      </c>
      <c r="C185" s="34">
        <f t="shared" si="30"/>
        <v>1</v>
      </c>
      <c r="D185" s="39">
        <v>1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</row>
    <row r="186" spans="1:15" s="1" customFormat="1" ht="17.25" customHeight="1" x14ac:dyDescent="0.25">
      <c r="A186" s="9" t="s">
        <v>475</v>
      </c>
      <c r="B186" s="9" t="s">
        <v>196</v>
      </c>
      <c r="C186" s="34">
        <f t="shared" si="30"/>
        <v>887639.76</v>
      </c>
      <c r="D186" s="39">
        <v>31445.94</v>
      </c>
      <c r="E186" s="39">
        <v>36349.550000000003</v>
      </c>
      <c r="F186" s="39">
        <v>82166.039999999994</v>
      </c>
      <c r="G186" s="39">
        <v>40475.75</v>
      </c>
      <c r="H186" s="39">
        <v>116356.57</v>
      </c>
      <c r="I186" s="39">
        <v>49713.99</v>
      </c>
      <c r="J186" s="39">
        <v>75314.179999999993</v>
      </c>
      <c r="K186" s="39">
        <v>104134.18</v>
      </c>
      <c r="L186" s="39">
        <v>81020.11</v>
      </c>
      <c r="M186" s="39">
        <v>123020.91</v>
      </c>
      <c r="N186" s="39">
        <v>27063.16</v>
      </c>
      <c r="O186" s="39">
        <v>120579.38</v>
      </c>
    </row>
    <row r="187" spans="1:15" s="1" customFormat="1" ht="17.25" customHeight="1" x14ac:dyDescent="0.25">
      <c r="A187" s="9" t="s">
        <v>476</v>
      </c>
      <c r="B187" s="9" t="s">
        <v>477</v>
      </c>
      <c r="C187" s="34">
        <f t="shared" si="30"/>
        <v>1</v>
      </c>
      <c r="D187" s="39">
        <v>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</row>
    <row r="188" spans="1:15" s="1" customFormat="1" ht="17.25" customHeight="1" x14ac:dyDescent="0.25">
      <c r="A188" s="9" t="s">
        <v>478</v>
      </c>
      <c r="B188" s="9" t="s">
        <v>197</v>
      </c>
      <c r="C188" s="34">
        <f t="shared" ref="C188:C255" si="38">SUM(D188:O188)</f>
        <v>81593.060000000012</v>
      </c>
      <c r="D188" s="39">
        <v>40414.75</v>
      </c>
      <c r="E188" s="39">
        <v>0</v>
      </c>
      <c r="F188" s="39">
        <v>22461.81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3743.3</v>
      </c>
      <c r="N188" s="39">
        <v>7486.6</v>
      </c>
      <c r="O188" s="39">
        <v>7486.6</v>
      </c>
    </row>
    <row r="189" spans="1:15" s="1" customFormat="1" ht="17.25" customHeight="1" x14ac:dyDescent="0.25">
      <c r="A189" s="9" t="s">
        <v>479</v>
      </c>
      <c r="B189" s="9" t="s">
        <v>198</v>
      </c>
      <c r="C189" s="34">
        <f t="shared" si="38"/>
        <v>1628732.41</v>
      </c>
      <c r="D189" s="39">
        <v>423601.17</v>
      </c>
      <c r="E189" s="39">
        <v>152455.34</v>
      </c>
      <c r="F189" s="39">
        <v>149679.72</v>
      </c>
      <c r="G189" s="39">
        <v>137857.5</v>
      </c>
      <c r="H189" s="39">
        <v>157801.07999999999</v>
      </c>
      <c r="I189" s="39">
        <v>138165.91</v>
      </c>
      <c r="J189" s="39">
        <v>121100.73</v>
      </c>
      <c r="K189" s="39">
        <v>80802.37</v>
      </c>
      <c r="L189" s="39">
        <v>81110.8</v>
      </c>
      <c r="M189" s="39">
        <v>61161.74</v>
      </c>
      <c r="N189" s="39">
        <v>82439.83</v>
      </c>
      <c r="O189" s="39">
        <v>42556.22</v>
      </c>
    </row>
    <row r="190" spans="1:15" s="26" customFormat="1" ht="17.25" customHeight="1" x14ac:dyDescent="0.25">
      <c r="A190" s="8" t="s">
        <v>480</v>
      </c>
      <c r="B190" s="8" t="s">
        <v>20</v>
      </c>
      <c r="C190" s="33">
        <f t="shared" ref="C190:O190" si="39">SUM(C191:C194)</f>
        <v>4167.66</v>
      </c>
      <c r="D190" s="33">
        <f t="shared" si="39"/>
        <v>275.27999999999997</v>
      </c>
      <c r="E190" s="33">
        <f t="shared" si="39"/>
        <v>180.28</v>
      </c>
      <c r="F190" s="33">
        <f t="shared" si="39"/>
        <v>55</v>
      </c>
      <c r="G190" s="33">
        <f t="shared" si="39"/>
        <v>800</v>
      </c>
      <c r="H190" s="33">
        <f t="shared" si="39"/>
        <v>387</v>
      </c>
      <c r="I190" s="33">
        <f t="shared" si="39"/>
        <v>162.71</v>
      </c>
      <c r="J190" s="33">
        <f t="shared" si="39"/>
        <v>190</v>
      </c>
      <c r="K190" s="33">
        <f t="shared" si="39"/>
        <v>449.49</v>
      </c>
      <c r="L190" s="33">
        <f t="shared" si="39"/>
        <v>305</v>
      </c>
      <c r="M190" s="33">
        <f t="shared" si="39"/>
        <v>475</v>
      </c>
      <c r="N190" s="33">
        <f t="shared" si="39"/>
        <v>387.6</v>
      </c>
      <c r="O190" s="33">
        <f t="shared" si="39"/>
        <v>500.3</v>
      </c>
    </row>
    <row r="191" spans="1:15" s="1" customFormat="1" ht="17.25" customHeight="1" x14ac:dyDescent="0.25">
      <c r="A191" s="9" t="s">
        <v>481</v>
      </c>
      <c r="B191" s="9" t="s">
        <v>199</v>
      </c>
      <c r="C191" s="34">
        <f t="shared" si="38"/>
        <v>862</v>
      </c>
      <c r="D191" s="39">
        <v>150</v>
      </c>
      <c r="E191" s="39">
        <v>0</v>
      </c>
      <c r="F191" s="39">
        <v>27</v>
      </c>
      <c r="G191" s="39">
        <v>0</v>
      </c>
      <c r="H191" s="39">
        <v>0</v>
      </c>
      <c r="I191" s="39">
        <v>65</v>
      </c>
      <c r="J191" s="39">
        <v>35</v>
      </c>
      <c r="K191" s="39">
        <v>35</v>
      </c>
      <c r="L191" s="39">
        <v>0</v>
      </c>
      <c r="M191" s="39">
        <v>200</v>
      </c>
      <c r="N191" s="39">
        <v>0</v>
      </c>
      <c r="O191" s="39">
        <v>350</v>
      </c>
    </row>
    <row r="192" spans="1:15" s="1" customFormat="1" ht="17.25" customHeight="1" x14ac:dyDescent="0.25">
      <c r="A192" s="9" t="s">
        <v>482</v>
      </c>
      <c r="B192" s="9" t="s">
        <v>200</v>
      </c>
      <c r="C192" s="34">
        <f t="shared" si="38"/>
        <v>487.23</v>
      </c>
      <c r="D192" s="39">
        <v>0.28000000000000003</v>
      </c>
      <c r="E192" s="39">
        <v>0.28000000000000003</v>
      </c>
      <c r="F192" s="39">
        <v>0</v>
      </c>
      <c r="G192" s="39">
        <v>150</v>
      </c>
      <c r="H192" s="39">
        <v>300</v>
      </c>
      <c r="I192" s="39">
        <v>0.28000000000000003</v>
      </c>
      <c r="J192" s="39">
        <v>0</v>
      </c>
      <c r="K192" s="39">
        <v>14.49</v>
      </c>
      <c r="L192" s="39">
        <v>21</v>
      </c>
      <c r="M192" s="39">
        <v>0</v>
      </c>
      <c r="N192" s="39">
        <v>0.6</v>
      </c>
      <c r="O192" s="39">
        <v>0.3</v>
      </c>
    </row>
    <row r="193" spans="1:15" s="1" customFormat="1" ht="17.25" customHeight="1" x14ac:dyDescent="0.25">
      <c r="A193" s="9" t="s">
        <v>483</v>
      </c>
      <c r="B193" s="9" t="s">
        <v>201</v>
      </c>
      <c r="C193" s="34">
        <f t="shared" si="38"/>
        <v>1523.4299999999998</v>
      </c>
      <c r="D193" s="39">
        <v>0</v>
      </c>
      <c r="E193" s="39">
        <v>180</v>
      </c>
      <c r="F193" s="39">
        <v>0</v>
      </c>
      <c r="G193" s="39">
        <v>400</v>
      </c>
      <c r="H193" s="39">
        <v>0</v>
      </c>
      <c r="I193" s="39">
        <v>42.43</v>
      </c>
      <c r="J193" s="39">
        <v>155</v>
      </c>
      <c r="K193" s="39">
        <v>0</v>
      </c>
      <c r="L193" s="39">
        <v>219</v>
      </c>
      <c r="M193" s="39">
        <v>190</v>
      </c>
      <c r="N193" s="39">
        <v>187</v>
      </c>
      <c r="O193" s="39">
        <v>150</v>
      </c>
    </row>
    <row r="194" spans="1:15" s="1" customFormat="1" ht="17.25" customHeight="1" x14ac:dyDescent="0.25">
      <c r="A194" s="9" t="s">
        <v>484</v>
      </c>
      <c r="B194" s="9" t="s">
        <v>202</v>
      </c>
      <c r="C194" s="34">
        <f t="shared" si="38"/>
        <v>1295</v>
      </c>
      <c r="D194" s="39">
        <v>125</v>
      </c>
      <c r="E194" s="39">
        <v>0</v>
      </c>
      <c r="F194" s="39">
        <v>28</v>
      </c>
      <c r="G194" s="39">
        <v>250</v>
      </c>
      <c r="H194" s="39">
        <v>87</v>
      </c>
      <c r="I194" s="39">
        <v>55</v>
      </c>
      <c r="J194" s="39">
        <v>0</v>
      </c>
      <c r="K194" s="39">
        <v>400</v>
      </c>
      <c r="L194" s="39">
        <v>65</v>
      </c>
      <c r="M194" s="39">
        <v>85</v>
      </c>
      <c r="N194" s="39">
        <v>200</v>
      </c>
      <c r="O194" s="39">
        <v>0</v>
      </c>
    </row>
    <row r="195" spans="1:15" s="26" customFormat="1" ht="17.25" customHeight="1" x14ac:dyDescent="0.25">
      <c r="A195" s="8" t="s">
        <v>485</v>
      </c>
      <c r="B195" s="8" t="s">
        <v>21</v>
      </c>
      <c r="C195" s="33">
        <f t="shared" ref="C195:O195" si="40">SUM(C196:C211)</f>
        <v>11791523.08</v>
      </c>
      <c r="D195" s="33">
        <f t="shared" si="40"/>
        <v>3700411.86</v>
      </c>
      <c r="E195" s="33">
        <f t="shared" si="40"/>
        <v>1753423.4100000001</v>
      </c>
      <c r="F195" s="33">
        <f t="shared" si="40"/>
        <v>1310412.2300000002</v>
      </c>
      <c r="G195" s="33">
        <f t="shared" si="40"/>
        <v>594207.14</v>
      </c>
      <c r="H195" s="33">
        <f t="shared" si="40"/>
        <v>663795.28</v>
      </c>
      <c r="I195" s="33">
        <f t="shared" si="40"/>
        <v>841070.2</v>
      </c>
      <c r="J195" s="33">
        <f t="shared" si="40"/>
        <v>709136.58</v>
      </c>
      <c r="K195" s="33">
        <f t="shared" si="40"/>
        <v>433503.61000000004</v>
      </c>
      <c r="L195" s="33">
        <f t="shared" si="40"/>
        <v>559682.29</v>
      </c>
      <c r="M195" s="33">
        <f t="shared" si="40"/>
        <v>421715.92</v>
      </c>
      <c r="N195" s="33">
        <f t="shared" si="40"/>
        <v>445073.93000000005</v>
      </c>
      <c r="O195" s="33">
        <f t="shared" si="40"/>
        <v>359090.62999999995</v>
      </c>
    </row>
    <row r="196" spans="1:15" s="1" customFormat="1" ht="17.25" customHeight="1" x14ac:dyDescent="0.25">
      <c r="A196" s="9" t="s">
        <v>486</v>
      </c>
      <c r="B196" s="9" t="s">
        <v>203</v>
      </c>
      <c r="C196" s="34">
        <f t="shared" si="38"/>
        <v>10649.369999999999</v>
      </c>
      <c r="D196" s="39">
        <v>0</v>
      </c>
      <c r="E196" s="39">
        <v>67.39</v>
      </c>
      <c r="F196" s="39">
        <v>0</v>
      </c>
      <c r="G196" s="39">
        <v>0</v>
      </c>
      <c r="H196" s="39">
        <v>67.39</v>
      </c>
      <c r="I196" s="39">
        <v>67.39</v>
      </c>
      <c r="J196" s="39">
        <v>876.22</v>
      </c>
      <c r="K196" s="39">
        <v>2022.05</v>
      </c>
      <c r="L196" s="39">
        <v>7077.19</v>
      </c>
      <c r="M196" s="39">
        <v>134.78</v>
      </c>
      <c r="N196" s="39">
        <v>67.39</v>
      </c>
      <c r="O196" s="39">
        <v>269.57</v>
      </c>
    </row>
    <row r="197" spans="1:15" s="1" customFormat="1" ht="17.25" customHeight="1" x14ac:dyDescent="0.25">
      <c r="A197" s="9" t="s">
        <v>487</v>
      </c>
      <c r="B197" s="9" t="s">
        <v>204</v>
      </c>
      <c r="C197" s="34">
        <f t="shared" si="38"/>
        <v>46640.18</v>
      </c>
      <c r="D197" s="39">
        <v>4220.7700000000004</v>
      </c>
      <c r="E197" s="39">
        <v>3909.74</v>
      </c>
      <c r="F197" s="39">
        <v>4007.48</v>
      </c>
      <c r="G197" s="39">
        <v>4105.2299999999996</v>
      </c>
      <c r="H197" s="39">
        <v>3127.8</v>
      </c>
      <c r="I197" s="39">
        <v>2052.65</v>
      </c>
      <c r="J197" s="39">
        <v>3616.51</v>
      </c>
      <c r="K197" s="39">
        <v>5278.15</v>
      </c>
      <c r="L197" s="39">
        <v>2932.31</v>
      </c>
      <c r="M197" s="39">
        <v>4202.57</v>
      </c>
      <c r="N197" s="39">
        <v>4886.6899999999996</v>
      </c>
      <c r="O197" s="39">
        <v>4300.28</v>
      </c>
    </row>
    <row r="198" spans="1:15" s="1" customFormat="1" ht="17.25" customHeight="1" x14ac:dyDescent="0.25">
      <c r="A198" s="9" t="s">
        <v>488</v>
      </c>
      <c r="B198" s="9" t="s">
        <v>205</v>
      </c>
      <c r="C198" s="34">
        <f t="shared" si="38"/>
        <v>1</v>
      </c>
      <c r="D198" s="39">
        <v>1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</row>
    <row r="199" spans="1:15" s="1" customFormat="1" ht="17.25" customHeight="1" x14ac:dyDescent="0.25">
      <c r="A199" s="9" t="s">
        <v>489</v>
      </c>
      <c r="B199" s="9" t="s">
        <v>206</v>
      </c>
      <c r="C199" s="34">
        <f t="shared" si="38"/>
        <v>279821.14</v>
      </c>
      <c r="D199" s="39">
        <v>18895.68</v>
      </c>
      <c r="E199" s="39">
        <v>27429.71</v>
      </c>
      <c r="F199" s="39">
        <v>20044.73</v>
      </c>
      <c r="G199" s="39">
        <v>17231.46</v>
      </c>
      <c r="H199" s="39">
        <v>20044.78</v>
      </c>
      <c r="I199" s="39">
        <v>16879.78</v>
      </c>
      <c r="J199" s="39">
        <v>18286.43</v>
      </c>
      <c r="K199" s="39">
        <v>20748.07</v>
      </c>
      <c r="L199" s="39">
        <v>27429.7</v>
      </c>
      <c r="M199" s="39">
        <v>23559.33</v>
      </c>
      <c r="N199" s="39">
        <v>21801.16</v>
      </c>
      <c r="O199" s="39">
        <v>47470.31</v>
      </c>
    </row>
    <row r="200" spans="1:15" s="1" customFormat="1" ht="17.25" customHeight="1" x14ac:dyDescent="0.25">
      <c r="A200" s="9" t="s">
        <v>490</v>
      </c>
      <c r="B200" s="9" t="s">
        <v>207</v>
      </c>
      <c r="C200" s="34">
        <f t="shared" si="38"/>
        <v>395.46</v>
      </c>
      <c r="D200" s="39">
        <v>0</v>
      </c>
      <c r="E200" s="39">
        <v>0</v>
      </c>
      <c r="F200" s="39">
        <v>0</v>
      </c>
      <c r="G200" s="39">
        <v>0</v>
      </c>
      <c r="H200" s="39">
        <v>197.73</v>
      </c>
      <c r="I200" s="39">
        <v>0</v>
      </c>
      <c r="J200" s="39">
        <v>0</v>
      </c>
      <c r="K200" s="39">
        <v>0</v>
      </c>
      <c r="L200" s="39">
        <v>197.73</v>
      </c>
      <c r="M200" s="39">
        <v>0</v>
      </c>
      <c r="N200" s="39">
        <v>0</v>
      </c>
      <c r="O200" s="39">
        <v>0</v>
      </c>
    </row>
    <row r="201" spans="1:15" s="1" customFormat="1" ht="17.25" customHeight="1" x14ac:dyDescent="0.25">
      <c r="A201" s="9" t="s">
        <v>491</v>
      </c>
      <c r="B201" s="9" t="s">
        <v>208</v>
      </c>
      <c r="C201" s="34">
        <f t="shared" si="38"/>
        <v>586.43000000000006</v>
      </c>
      <c r="D201" s="39">
        <v>0</v>
      </c>
      <c r="E201" s="39">
        <v>195.49</v>
      </c>
      <c r="F201" s="39">
        <v>97.74</v>
      </c>
      <c r="G201" s="39">
        <v>0</v>
      </c>
      <c r="H201" s="39">
        <v>0</v>
      </c>
      <c r="I201" s="39">
        <v>0</v>
      </c>
      <c r="J201" s="39">
        <v>97.74</v>
      </c>
      <c r="K201" s="39">
        <v>0</v>
      </c>
      <c r="L201" s="39">
        <v>0</v>
      </c>
      <c r="M201" s="39">
        <v>97.73</v>
      </c>
      <c r="N201" s="39">
        <v>0</v>
      </c>
      <c r="O201" s="39">
        <v>97.73</v>
      </c>
    </row>
    <row r="202" spans="1:15" s="1" customFormat="1" ht="17.25" customHeight="1" x14ac:dyDescent="0.25">
      <c r="A202" s="9" t="s">
        <v>492</v>
      </c>
      <c r="B202" s="9" t="s">
        <v>209</v>
      </c>
      <c r="C202" s="34">
        <f t="shared" si="38"/>
        <v>46149.12000000001</v>
      </c>
      <c r="D202" s="39">
        <v>2846.19</v>
      </c>
      <c r="E202" s="39">
        <v>8898.08</v>
      </c>
      <c r="F202" s="39">
        <v>1384.15</v>
      </c>
      <c r="G202" s="39">
        <v>395.47</v>
      </c>
      <c r="H202" s="39">
        <v>7711.66</v>
      </c>
      <c r="I202" s="39">
        <v>5734.31</v>
      </c>
      <c r="J202" s="39">
        <v>2966.05</v>
      </c>
      <c r="K202" s="39">
        <v>1186.42</v>
      </c>
      <c r="L202" s="39">
        <v>3361.51</v>
      </c>
      <c r="M202" s="39">
        <v>7710.97</v>
      </c>
      <c r="N202" s="39">
        <v>2570.3000000000002</v>
      </c>
      <c r="O202" s="39">
        <v>1384.01</v>
      </c>
    </row>
    <row r="203" spans="1:15" s="1" customFormat="1" ht="17.25" customHeight="1" x14ac:dyDescent="0.25">
      <c r="A203" s="9" t="s">
        <v>493</v>
      </c>
      <c r="B203" s="9" t="s">
        <v>210</v>
      </c>
      <c r="C203" s="34">
        <f t="shared" si="38"/>
        <v>351.66</v>
      </c>
      <c r="D203" s="39">
        <v>0</v>
      </c>
      <c r="E203" s="39">
        <v>0</v>
      </c>
      <c r="F203" s="39">
        <v>0</v>
      </c>
      <c r="G203" s="39">
        <v>0</v>
      </c>
      <c r="H203" s="39">
        <v>351.66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</row>
    <row r="204" spans="1:15" s="1" customFormat="1" ht="17.25" customHeight="1" x14ac:dyDescent="0.25">
      <c r="A204" s="9" t="s">
        <v>494</v>
      </c>
      <c r="B204" s="9" t="s">
        <v>211</v>
      </c>
      <c r="C204" s="34">
        <f t="shared" si="38"/>
        <v>5313.920000000001</v>
      </c>
      <c r="D204" s="39">
        <v>1169.69</v>
      </c>
      <c r="E204" s="39">
        <v>243.78</v>
      </c>
      <c r="F204" s="39">
        <v>139.31</v>
      </c>
      <c r="G204" s="39">
        <v>278.62</v>
      </c>
      <c r="H204" s="39">
        <v>174.12</v>
      </c>
      <c r="I204" s="39">
        <v>174.13</v>
      </c>
      <c r="J204" s="39">
        <v>452.74</v>
      </c>
      <c r="K204" s="39">
        <v>835.83</v>
      </c>
      <c r="L204" s="39">
        <v>696.54</v>
      </c>
      <c r="M204" s="39">
        <v>1044.69</v>
      </c>
      <c r="N204" s="39">
        <v>104.47</v>
      </c>
      <c r="O204" s="39">
        <v>0</v>
      </c>
    </row>
    <row r="205" spans="1:15" s="1" customFormat="1" ht="17.25" customHeight="1" x14ac:dyDescent="0.25">
      <c r="A205" s="9" t="s">
        <v>495</v>
      </c>
      <c r="B205" s="9" t="s">
        <v>212</v>
      </c>
      <c r="C205" s="34">
        <f t="shared" si="38"/>
        <v>5407938.4100000001</v>
      </c>
      <c r="D205" s="39">
        <v>1968097.19</v>
      </c>
      <c r="E205" s="39">
        <v>902589.12</v>
      </c>
      <c r="F205" s="39">
        <v>656171.03</v>
      </c>
      <c r="G205" s="39">
        <v>265930.34000000003</v>
      </c>
      <c r="H205" s="39">
        <v>284923.13</v>
      </c>
      <c r="I205" s="39">
        <v>382281.06</v>
      </c>
      <c r="J205" s="39">
        <v>269271.01</v>
      </c>
      <c r="K205" s="39">
        <v>124026.82</v>
      </c>
      <c r="L205" s="39">
        <v>166682</v>
      </c>
      <c r="M205" s="39">
        <v>126925.32</v>
      </c>
      <c r="N205" s="39">
        <v>160494.66</v>
      </c>
      <c r="O205" s="39">
        <v>100546.73</v>
      </c>
    </row>
    <row r="206" spans="1:15" s="1" customFormat="1" ht="17.25" customHeight="1" x14ac:dyDescent="0.25">
      <c r="A206" s="9" t="s">
        <v>496</v>
      </c>
      <c r="B206" s="9" t="s">
        <v>213</v>
      </c>
      <c r="C206" s="34">
        <f t="shared" si="38"/>
        <v>2117323.54</v>
      </c>
      <c r="D206" s="39">
        <v>177210.56</v>
      </c>
      <c r="E206" s="39">
        <v>200928.19</v>
      </c>
      <c r="F206" s="39">
        <v>196056.74</v>
      </c>
      <c r="G206" s="39">
        <v>133931.26</v>
      </c>
      <c r="H206" s="39">
        <v>138273.60999999999</v>
      </c>
      <c r="I206" s="39">
        <v>190207.39</v>
      </c>
      <c r="J206" s="39">
        <v>171761.84</v>
      </c>
      <c r="K206" s="39">
        <v>181444.75</v>
      </c>
      <c r="L206" s="39">
        <v>211300.95</v>
      </c>
      <c r="M206" s="39">
        <v>189865.54</v>
      </c>
      <c r="N206" s="39">
        <v>169265.88</v>
      </c>
      <c r="O206" s="39">
        <v>157076.82999999999</v>
      </c>
    </row>
    <row r="207" spans="1:15" s="1" customFormat="1" ht="17.25" customHeight="1" x14ac:dyDescent="0.25">
      <c r="A207" s="9" t="s">
        <v>497</v>
      </c>
      <c r="B207" s="9" t="s">
        <v>214</v>
      </c>
      <c r="C207" s="34">
        <f t="shared" si="38"/>
        <v>1712.16</v>
      </c>
      <c r="D207" s="39">
        <v>309.42</v>
      </c>
      <c r="E207" s="39">
        <v>123.56</v>
      </c>
      <c r="F207" s="39">
        <v>495.52</v>
      </c>
      <c r="G207" s="39">
        <v>0</v>
      </c>
      <c r="H207" s="39">
        <v>123.56</v>
      </c>
      <c r="I207" s="39">
        <v>373.11</v>
      </c>
      <c r="J207" s="39">
        <v>0</v>
      </c>
      <c r="K207" s="39">
        <v>123.56</v>
      </c>
      <c r="L207" s="39">
        <v>0</v>
      </c>
      <c r="M207" s="39">
        <v>163.43</v>
      </c>
      <c r="N207" s="39">
        <v>0</v>
      </c>
      <c r="O207" s="39">
        <v>0</v>
      </c>
    </row>
    <row r="208" spans="1:15" s="1" customFormat="1" ht="17.25" customHeight="1" x14ac:dyDescent="0.25">
      <c r="A208" s="9" t="s">
        <v>498</v>
      </c>
      <c r="B208" s="40" t="s">
        <v>631</v>
      </c>
      <c r="C208" s="34">
        <f t="shared" si="38"/>
        <v>42735.12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6582.16</v>
      </c>
      <c r="K208" s="39">
        <v>22011.93</v>
      </c>
      <c r="L208" s="39">
        <v>14141.03</v>
      </c>
      <c r="M208" s="39">
        <v>0</v>
      </c>
      <c r="N208" s="39">
        <v>0</v>
      </c>
      <c r="O208" s="39">
        <v>0</v>
      </c>
    </row>
    <row r="209" spans="1:15" s="1" customFormat="1" ht="17.25" customHeight="1" x14ac:dyDescent="0.25">
      <c r="A209" s="9" t="s">
        <v>499</v>
      </c>
      <c r="B209" s="9" t="s">
        <v>215</v>
      </c>
      <c r="C209" s="34">
        <f t="shared" si="38"/>
        <v>3811362.5099999993</v>
      </c>
      <c r="D209" s="39">
        <v>1526935.88</v>
      </c>
      <c r="E209" s="39">
        <v>608189.01</v>
      </c>
      <c r="F209" s="39">
        <v>427863.2</v>
      </c>
      <c r="G209" s="39">
        <v>171107.94</v>
      </c>
      <c r="H209" s="39">
        <v>207384.28</v>
      </c>
      <c r="I209" s="39">
        <v>240280.5</v>
      </c>
      <c r="J209" s="39">
        <v>233999.06</v>
      </c>
      <c r="K209" s="39">
        <v>73278.009999999995</v>
      </c>
      <c r="L209" s="39">
        <v>124636.51</v>
      </c>
      <c r="M209" s="39">
        <v>66218.649999999994</v>
      </c>
      <c r="N209" s="39">
        <v>84090.48</v>
      </c>
      <c r="O209" s="39">
        <v>47378.99</v>
      </c>
    </row>
    <row r="210" spans="1:15" s="1" customFormat="1" ht="17.25" customHeight="1" x14ac:dyDescent="0.25">
      <c r="A210" s="9" t="s">
        <v>500</v>
      </c>
      <c r="B210" s="9" t="s">
        <v>501</v>
      </c>
      <c r="C210" s="34">
        <f t="shared" si="38"/>
        <v>1</v>
      </c>
      <c r="D210" s="39">
        <v>1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</row>
    <row r="211" spans="1:15" s="1" customFormat="1" ht="17.25" customHeight="1" x14ac:dyDescent="0.25">
      <c r="A211" s="9" t="s">
        <v>502</v>
      </c>
      <c r="B211" s="9" t="s">
        <v>216</v>
      </c>
      <c r="C211" s="34">
        <f t="shared" si="38"/>
        <v>20542.060000000001</v>
      </c>
      <c r="D211" s="39">
        <v>724.48</v>
      </c>
      <c r="E211" s="39">
        <v>849.34</v>
      </c>
      <c r="F211" s="39">
        <v>4152.33</v>
      </c>
      <c r="G211" s="39">
        <v>1226.82</v>
      </c>
      <c r="H211" s="39">
        <v>1415.56</v>
      </c>
      <c r="I211" s="39">
        <v>3019.88</v>
      </c>
      <c r="J211" s="39">
        <v>1226.82</v>
      </c>
      <c r="K211" s="39">
        <v>2548.02</v>
      </c>
      <c r="L211" s="39">
        <v>1226.82</v>
      </c>
      <c r="M211" s="39">
        <v>1792.91</v>
      </c>
      <c r="N211" s="39">
        <v>1792.9</v>
      </c>
      <c r="O211" s="39">
        <v>566.17999999999995</v>
      </c>
    </row>
    <row r="212" spans="1:15" s="26" customFormat="1" ht="17.25" customHeight="1" x14ac:dyDescent="0.25">
      <c r="A212" s="8" t="s">
        <v>503</v>
      </c>
      <c r="B212" s="8" t="s">
        <v>22</v>
      </c>
      <c r="C212" s="33">
        <f t="shared" ref="C212:O212" si="41">SUM(C213:C215)</f>
        <v>1</v>
      </c>
      <c r="D212" s="33">
        <f t="shared" si="41"/>
        <v>1</v>
      </c>
      <c r="E212" s="33">
        <f t="shared" si="41"/>
        <v>0</v>
      </c>
      <c r="F212" s="33">
        <f t="shared" si="41"/>
        <v>0</v>
      </c>
      <c r="G212" s="33">
        <f t="shared" si="41"/>
        <v>0</v>
      </c>
      <c r="H212" s="33">
        <f t="shared" si="41"/>
        <v>0</v>
      </c>
      <c r="I212" s="33">
        <f t="shared" si="41"/>
        <v>0</v>
      </c>
      <c r="J212" s="33">
        <f t="shared" si="41"/>
        <v>0</v>
      </c>
      <c r="K212" s="33">
        <f t="shared" si="41"/>
        <v>0</v>
      </c>
      <c r="L212" s="33">
        <f t="shared" si="41"/>
        <v>0</v>
      </c>
      <c r="M212" s="33">
        <f t="shared" si="41"/>
        <v>0</v>
      </c>
      <c r="N212" s="33">
        <f t="shared" si="41"/>
        <v>0</v>
      </c>
      <c r="O212" s="33">
        <f t="shared" si="41"/>
        <v>0</v>
      </c>
    </row>
    <row r="213" spans="1:15" s="1" customFormat="1" ht="17.25" customHeight="1" x14ac:dyDescent="0.25">
      <c r="A213" s="9" t="s">
        <v>504</v>
      </c>
      <c r="B213" s="9" t="s">
        <v>217</v>
      </c>
      <c r="C213" s="34">
        <f t="shared" si="38"/>
        <v>0.33</v>
      </c>
      <c r="D213" s="10">
        <v>0.33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9">
        <v>0</v>
      </c>
      <c r="N213" s="39">
        <v>0</v>
      </c>
      <c r="O213" s="39">
        <v>0</v>
      </c>
    </row>
    <row r="214" spans="1:15" s="1" customFormat="1" ht="17.25" customHeight="1" x14ac:dyDescent="0.25">
      <c r="A214" s="9" t="s">
        <v>505</v>
      </c>
      <c r="B214" s="9" t="s">
        <v>218</v>
      </c>
      <c r="C214" s="34">
        <f t="shared" si="38"/>
        <v>0.33</v>
      </c>
      <c r="D214" s="10">
        <v>0.33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</row>
    <row r="215" spans="1:15" s="1" customFormat="1" ht="17.25" customHeight="1" x14ac:dyDescent="0.25">
      <c r="A215" s="9" t="s">
        <v>506</v>
      </c>
      <c r="B215" s="9" t="s">
        <v>219</v>
      </c>
      <c r="C215" s="34">
        <f t="shared" si="38"/>
        <v>0.34</v>
      </c>
      <c r="D215" s="10">
        <v>0.34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</row>
    <row r="216" spans="1:15" s="26" customFormat="1" ht="17.25" customHeight="1" x14ac:dyDescent="0.25">
      <c r="A216" s="8" t="s">
        <v>507</v>
      </c>
      <c r="B216" s="27" t="s">
        <v>23</v>
      </c>
      <c r="C216" s="33">
        <f t="shared" ref="C216:O216" si="42">SUM(C217:C218)</f>
        <v>4592.66</v>
      </c>
      <c r="D216" s="33">
        <f t="shared" si="42"/>
        <v>0</v>
      </c>
      <c r="E216" s="33">
        <f t="shared" si="42"/>
        <v>520</v>
      </c>
      <c r="F216" s="33">
        <f t="shared" si="42"/>
        <v>1200</v>
      </c>
      <c r="G216" s="33">
        <f t="shared" si="42"/>
        <v>0</v>
      </c>
      <c r="H216" s="33">
        <f t="shared" si="42"/>
        <v>552.66</v>
      </c>
      <c r="I216" s="33">
        <f t="shared" si="42"/>
        <v>0</v>
      </c>
      <c r="J216" s="33">
        <f t="shared" si="42"/>
        <v>800</v>
      </c>
      <c r="K216" s="33">
        <f t="shared" si="42"/>
        <v>950</v>
      </c>
      <c r="L216" s="33">
        <f t="shared" si="42"/>
        <v>0</v>
      </c>
      <c r="M216" s="33">
        <f t="shared" si="42"/>
        <v>570</v>
      </c>
      <c r="N216" s="33">
        <f t="shared" si="42"/>
        <v>0</v>
      </c>
      <c r="O216" s="33">
        <f t="shared" si="42"/>
        <v>0</v>
      </c>
    </row>
    <row r="217" spans="1:15" s="1" customFormat="1" ht="17.25" customHeight="1" x14ac:dyDescent="0.25">
      <c r="A217" s="9" t="s">
        <v>508</v>
      </c>
      <c r="B217" s="9" t="s">
        <v>220</v>
      </c>
      <c r="C217" s="34">
        <f t="shared" si="38"/>
        <v>1872.6599999999999</v>
      </c>
      <c r="D217" s="39">
        <v>0</v>
      </c>
      <c r="E217" s="39">
        <v>520</v>
      </c>
      <c r="F217" s="39">
        <v>0</v>
      </c>
      <c r="G217" s="39">
        <v>0</v>
      </c>
      <c r="H217" s="39">
        <v>552.66</v>
      </c>
      <c r="I217" s="39">
        <v>0</v>
      </c>
      <c r="J217" s="39">
        <v>800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</row>
    <row r="218" spans="1:15" s="1" customFormat="1" ht="17.25" customHeight="1" x14ac:dyDescent="0.25">
      <c r="A218" s="9" t="s">
        <v>509</v>
      </c>
      <c r="B218" s="9" t="s">
        <v>221</v>
      </c>
      <c r="C218" s="34">
        <f t="shared" si="38"/>
        <v>2720</v>
      </c>
      <c r="D218" s="39">
        <v>0</v>
      </c>
      <c r="E218" s="39">
        <v>0</v>
      </c>
      <c r="F218" s="39">
        <v>1200</v>
      </c>
      <c r="G218" s="39">
        <v>0</v>
      </c>
      <c r="H218" s="39">
        <v>0</v>
      </c>
      <c r="I218" s="39">
        <v>0</v>
      </c>
      <c r="J218" s="39">
        <v>0</v>
      </c>
      <c r="K218" s="39">
        <v>950</v>
      </c>
      <c r="L218" s="39">
        <v>0</v>
      </c>
      <c r="M218" s="39">
        <v>570</v>
      </c>
      <c r="N218" s="39">
        <v>0</v>
      </c>
      <c r="O218" s="39">
        <v>0</v>
      </c>
    </row>
    <row r="219" spans="1:15" s="26" customFormat="1" ht="17.25" customHeight="1" x14ac:dyDescent="0.25">
      <c r="A219" s="8" t="s">
        <v>510</v>
      </c>
      <c r="B219" s="8" t="s">
        <v>24</v>
      </c>
      <c r="C219" s="33">
        <f t="shared" ref="C219:O219" si="43">SUM(C220:C221)</f>
        <v>3486479.07</v>
      </c>
      <c r="D219" s="33">
        <f t="shared" si="43"/>
        <v>1208557.01</v>
      </c>
      <c r="E219" s="33">
        <f t="shared" si="43"/>
        <v>213801.99</v>
      </c>
      <c r="F219" s="33">
        <f t="shared" si="43"/>
        <v>194348.02</v>
      </c>
      <c r="G219" s="33">
        <f t="shared" si="43"/>
        <v>202090.51</v>
      </c>
      <c r="H219" s="33">
        <f t="shared" si="43"/>
        <v>197933.31</v>
      </c>
      <c r="I219" s="33">
        <f t="shared" si="43"/>
        <v>165294.89000000001</v>
      </c>
      <c r="J219" s="33">
        <f t="shared" si="43"/>
        <v>363619.13</v>
      </c>
      <c r="K219" s="33">
        <f t="shared" si="43"/>
        <v>221695.27</v>
      </c>
      <c r="L219" s="33">
        <f t="shared" si="43"/>
        <v>218595.48</v>
      </c>
      <c r="M219" s="33">
        <f t="shared" si="43"/>
        <v>247956.57</v>
      </c>
      <c r="N219" s="33">
        <f t="shared" si="43"/>
        <v>139803.32999999999</v>
      </c>
      <c r="O219" s="33">
        <f t="shared" si="43"/>
        <v>112783.56</v>
      </c>
    </row>
    <row r="220" spans="1:15" s="26" customFormat="1" ht="17.25" customHeight="1" x14ac:dyDescent="0.25">
      <c r="A220" s="9" t="s">
        <v>511</v>
      </c>
      <c r="B220" s="9" t="s">
        <v>222</v>
      </c>
      <c r="C220" s="34">
        <f t="shared" si="38"/>
        <v>1</v>
      </c>
      <c r="D220" s="39">
        <v>1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39">
        <v>0</v>
      </c>
      <c r="M220" s="39">
        <v>0</v>
      </c>
      <c r="N220" s="39">
        <v>0</v>
      </c>
      <c r="O220" s="39">
        <v>0</v>
      </c>
    </row>
    <row r="221" spans="1:15" s="1" customFormat="1" ht="17.25" customHeight="1" x14ac:dyDescent="0.25">
      <c r="A221" s="9" t="s">
        <v>512</v>
      </c>
      <c r="B221" s="9" t="s">
        <v>223</v>
      </c>
      <c r="C221" s="34">
        <f t="shared" si="38"/>
        <v>3486478.07</v>
      </c>
      <c r="D221" s="39">
        <v>1208556.01</v>
      </c>
      <c r="E221" s="39">
        <v>213801.99</v>
      </c>
      <c r="F221" s="39">
        <v>194348.02</v>
      </c>
      <c r="G221" s="39">
        <v>202090.51</v>
      </c>
      <c r="H221" s="39">
        <v>197933.31</v>
      </c>
      <c r="I221" s="39">
        <v>165294.89000000001</v>
      </c>
      <c r="J221" s="39">
        <v>363619.13</v>
      </c>
      <c r="K221" s="39">
        <v>221695.27</v>
      </c>
      <c r="L221" s="39">
        <v>218595.48</v>
      </c>
      <c r="M221" s="39">
        <v>247956.57</v>
      </c>
      <c r="N221" s="39">
        <v>139803.32999999999</v>
      </c>
      <c r="O221" s="39">
        <v>112783.56</v>
      </c>
    </row>
    <row r="222" spans="1:15" s="26" customFormat="1" ht="17.25" customHeight="1" x14ac:dyDescent="0.25">
      <c r="A222" s="6">
        <v>4149</v>
      </c>
      <c r="B222" s="7" t="s">
        <v>224</v>
      </c>
      <c r="C222" s="32">
        <f t="shared" ref="C222:O222" si="44">+C223</f>
        <v>881981.04</v>
      </c>
      <c r="D222" s="32">
        <f t="shared" si="44"/>
        <v>90675.529999999984</v>
      </c>
      <c r="E222" s="32">
        <f t="shared" si="44"/>
        <v>75006.48</v>
      </c>
      <c r="F222" s="32">
        <f t="shared" si="44"/>
        <v>77485.450000000012</v>
      </c>
      <c r="G222" s="32">
        <f t="shared" si="44"/>
        <v>29467.379999999997</v>
      </c>
      <c r="H222" s="32">
        <f t="shared" si="44"/>
        <v>27320.510000000002</v>
      </c>
      <c r="I222" s="32">
        <f t="shared" si="44"/>
        <v>36469.550000000003</v>
      </c>
      <c r="J222" s="32">
        <f t="shared" si="44"/>
        <v>21790.239999999998</v>
      </c>
      <c r="K222" s="32">
        <f t="shared" si="44"/>
        <v>15165.91</v>
      </c>
      <c r="L222" s="32">
        <f t="shared" si="44"/>
        <v>36036.589999999997</v>
      </c>
      <c r="M222" s="32">
        <f t="shared" si="44"/>
        <v>21680.95</v>
      </c>
      <c r="N222" s="32">
        <f t="shared" si="44"/>
        <v>63979.939999999995</v>
      </c>
      <c r="O222" s="32">
        <f t="shared" si="44"/>
        <v>386902.51</v>
      </c>
    </row>
    <row r="223" spans="1:15" s="26" customFormat="1" ht="17.25" customHeight="1" x14ac:dyDescent="0.25">
      <c r="A223" s="8" t="s">
        <v>513</v>
      </c>
      <c r="B223" s="8" t="s">
        <v>25</v>
      </c>
      <c r="C223" s="33">
        <f t="shared" ref="C223:O223" si="45">SUM(C224:C229)</f>
        <v>881981.04</v>
      </c>
      <c r="D223" s="33">
        <f t="shared" si="45"/>
        <v>90675.529999999984</v>
      </c>
      <c r="E223" s="33">
        <f t="shared" si="45"/>
        <v>75006.48</v>
      </c>
      <c r="F223" s="33">
        <f t="shared" si="45"/>
        <v>77485.450000000012</v>
      </c>
      <c r="G223" s="33">
        <f t="shared" si="45"/>
        <v>29467.379999999997</v>
      </c>
      <c r="H223" s="33">
        <f t="shared" si="45"/>
        <v>27320.510000000002</v>
      </c>
      <c r="I223" s="33">
        <f t="shared" si="45"/>
        <v>36469.550000000003</v>
      </c>
      <c r="J223" s="33">
        <f t="shared" si="45"/>
        <v>21790.239999999998</v>
      </c>
      <c r="K223" s="33">
        <f t="shared" si="45"/>
        <v>15165.91</v>
      </c>
      <c r="L223" s="33">
        <f t="shared" si="45"/>
        <v>36036.589999999997</v>
      </c>
      <c r="M223" s="33">
        <f t="shared" si="45"/>
        <v>21680.95</v>
      </c>
      <c r="N223" s="33">
        <f t="shared" si="45"/>
        <v>63979.939999999995</v>
      </c>
      <c r="O223" s="33">
        <f t="shared" si="45"/>
        <v>386902.51</v>
      </c>
    </row>
    <row r="224" spans="1:15" s="1" customFormat="1" ht="17.25" customHeight="1" x14ac:dyDescent="0.25">
      <c r="A224" s="12" t="s">
        <v>514</v>
      </c>
      <c r="B224" s="9" t="s">
        <v>225</v>
      </c>
      <c r="C224" s="34">
        <f t="shared" si="38"/>
        <v>172616.35</v>
      </c>
      <c r="D224" s="39">
        <v>4234.1499999999996</v>
      </c>
      <c r="E224" s="39">
        <v>0</v>
      </c>
      <c r="F224" s="39">
        <v>0</v>
      </c>
      <c r="G224" s="39">
        <v>1470.71</v>
      </c>
      <c r="H224" s="39">
        <v>0</v>
      </c>
      <c r="I224" s="39">
        <v>0</v>
      </c>
      <c r="J224" s="39">
        <v>0</v>
      </c>
      <c r="K224" s="39">
        <v>0</v>
      </c>
      <c r="L224" s="39">
        <v>0</v>
      </c>
      <c r="M224" s="39">
        <v>0</v>
      </c>
      <c r="N224" s="39">
        <v>22058.799999999999</v>
      </c>
      <c r="O224" s="39">
        <v>144852.69</v>
      </c>
    </row>
    <row r="225" spans="1:15" s="1" customFormat="1" ht="17.25" customHeight="1" x14ac:dyDescent="0.25">
      <c r="A225" s="12" t="s">
        <v>515</v>
      </c>
      <c r="B225" s="9" t="s">
        <v>226</v>
      </c>
      <c r="C225" s="34">
        <f t="shared" si="38"/>
        <v>244924.40000000002</v>
      </c>
      <c r="D225" s="39">
        <v>86089.98</v>
      </c>
      <c r="E225" s="39">
        <v>52945.75</v>
      </c>
      <c r="F225" s="39">
        <v>29414.3</v>
      </c>
      <c r="G225" s="39">
        <v>14707.14</v>
      </c>
      <c r="H225" s="39">
        <v>7353.57</v>
      </c>
      <c r="I225" s="39">
        <v>5882.85</v>
      </c>
      <c r="J225" s="39">
        <v>7353.57</v>
      </c>
      <c r="K225" s="39">
        <v>0</v>
      </c>
      <c r="L225" s="39">
        <v>8824.2800000000007</v>
      </c>
      <c r="M225" s="39">
        <v>14705.89</v>
      </c>
      <c r="N225" s="39">
        <v>16176.48</v>
      </c>
      <c r="O225" s="39">
        <v>1470.59</v>
      </c>
    </row>
    <row r="226" spans="1:15" s="1" customFormat="1" ht="17.25" customHeight="1" x14ac:dyDescent="0.25">
      <c r="A226" s="12" t="s">
        <v>516</v>
      </c>
      <c r="B226" s="9" t="s">
        <v>227</v>
      </c>
      <c r="C226" s="34">
        <f t="shared" si="38"/>
        <v>58827.789999999994</v>
      </c>
      <c r="D226" s="39">
        <v>0</v>
      </c>
      <c r="E226" s="39">
        <v>22060.73</v>
      </c>
      <c r="F226" s="39">
        <v>10295</v>
      </c>
      <c r="G226" s="39">
        <v>2941.42</v>
      </c>
      <c r="H226" s="39">
        <v>5882.85</v>
      </c>
      <c r="I226" s="39">
        <v>1470.71</v>
      </c>
      <c r="J226" s="39">
        <v>2941.42</v>
      </c>
      <c r="K226" s="39">
        <v>2941.42</v>
      </c>
      <c r="L226" s="39">
        <v>1470.71</v>
      </c>
      <c r="M226" s="39">
        <v>4411.7700000000004</v>
      </c>
      <c r="N226" s="39">
        <v>1470.59</v>
      </c>
      <c r="O226" s="39">
        <v>2941.17</v>
      </c>
    </row>
    <row r="227" spans="1:15" s="1" customFormat="1" ht="17.25" customHeight="1" x14ac:dyDescent="0.25">
      <c r="A227" s="12" t="s">
        <v>517</v>
      </c>
      <c r="B227" s="9" t="s">
        <v>228</v>
      </c>
      <c r="C227" s="34">
        <f t="shared" si="38"/>
        <v>6755.28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6755.28</v>
      </c>
    </row>
    <row r="228" spans="1:15" s="1" customFormat="1" ht="17.25" customHeight="1" x14ac:dyDescent="0.25">
      <c r="A228" s="12" t="s">
        <v>518</v>
      </c>
      <c r="B228" s="9" t="s">
        <v>224</v>
      </c>
      <c r="C228" s="34">
        <f t="shared" si="38"/>
        <v>0.72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0.72</v>
      </c>
      <c r="N228" s="39">
        <v>0</v>
      </c>
      <c r="O228" s="39">
        <v>0</v>
      </c>
    </row>
    <row r="229" spans="1:15" s="1" customFormat="1" ht="17.25" customHeight="1" x14ac:dyDescent="0.25">
      <c r="A229" s="12" t="s">
        <v>519</v>
      </c>
      <c r="B229" s="9" t="s">
        <v>229</v>
      </c>
      <c r="C229" s="34">
        <f t="shared" si="38"/>
        <v>398856.5</v>
      </c>
      <c r="D229" s="39">
        <v>351.4</v>
      </c>
      <c r="E229" s="39">
        <v>0</v>
      </c>
      <c r="F229" s="39">
        <v>37776.15</v>
      </c>
      <c r="G229" s="39">
        <v>10348.11</v>
      </c>
      <c r="H229" s="39">
        <v>14084.09</v>
      </c>
      <c r="I229" s="39">
        <v>29115.99</v>
      </c>
      <c r="J229" s="39">
        <v>11495.25</v>
      </c>
      <c r="K229" s="39">
        <v>12224.49</v>
      </c>
      <c r="L229" s="39">
        <v>25741.599999999999</v>
      </c>
      <c r="M229" s="39">
        <v>2562.5700000000002</v>
      </c>
      <c r="N229" s="39">
        <v>24274.07</v>
      </c>
      <c r="O229" s="39">
        <v>230882.78</v>
      </c>
    </row>
    <row r="230" spans="1:15" s="1" customFormat="1" ht="17.25" customHeight="1" x14ac:dyDescent="0.25">
      <c r="A230" s="5" t="s">
        <v>520</v>
      </c>
      <c r="B230" s="5" t="s">
        <v>230</v>
      </c>
      <c r="C230" s="31">
        <f t="shared" ref="C230:O230" si="46">+C231</f>
        <v>2830630.7199999997</v>
      </c>
      <c r="D230" s="31">
        <f t="shared" si="46"/>
        <v>124945.06</v>
      </c>
      <c r="E230" s="31">
        <f t="shared" si="46"/>
        <v>128400.04</v>
      </c>
      <c r="F230" s="31">
        <f t="shared" si="46"/>
        <v>226906.28999999998</v>
      </c>
      <c r="G230" s="31">
        <f t="shared" si="46"/>
        <v>257705.36</v>
      </c>
      <c r="H230" s="31">
        <f t="shared" si="46"/>
        <v>315587.71000000002</v>
      </c>
      <c r="I230" s="31">
        <f t="shared" si="46"/>
        <v>344586.02999999997</v>
      </c>
      <c r="J230" s="31">
        <f t="shared" si="46"/>
        <v>382707.69</v>
      </c>
      <c r="K230" s="31">
        <f t="shared" si="46"/>
        <v>361592.58</v>
      </c>
      <c r="L230" s="31">
        <f t="shared" si="46"/>
        <v>302507.01</v>
      </c>
      <c r="M230" s="31">
        <f t="shared" si="46"/>
        <v>135341.38</v>
      </c>
      <c r="N230" s="31">
        <f t="shared" si="46"/>
        <v>126974.93</v>
      </c>
      <c r="O230" s="31">
        <f t="shared" si="46"/>
        <v>123376.64</v>
      </c>
    </row>
    <row r="231" spans="1:15" s="26" customFormat="1" ht="17.25" customHeight="1" x14ac:dyDescent="0.25">
      <c r="A231" s="7" t="s">
        <v>521</v>
      </c>
      <c r="B231" s="7" t="s">
        <v>230</v>
      </c>
      <c r="C231" s="32">
        <f t="shared" ref="C231:O231" si="47">+C232+C241</f>
        <v>2830630.7199999997</v>
      </c>
      <c r="D231" s="32">
        <f t="shared" si="47"/>
        <v>124945.06</v>
      </c>
      <c r="E231" s="32">
        <f t="shared" si="47"/>
        <v>128400.04</v>
      </c>
      <c r="F231" s="32">
        <f t="shared" si="47"/>
        <v>226906.28999999998</v>
      </c>
      <c r="G231" s="32">
        <f t="shared" si="47"/>
        <v>257705.36</v>
      </c>
      <c r="H231" s="32">
        <f t="shared" si="47"/>
        <v>315587.71000000002</v>
      </c>
      <c r="I231" s="32">
        <f t="shared" si="47"/>
        <v>344586.02999999997</v>
      </c>
      <c r="J231" s="32">
        <f t="shared" si="47"/>
        <v>382707.69</v>
      </c>
      <c r="K231" s="32">
        <f t="shared" si="47"/>
        <v>361592.58</v>
      </c>
      <c r="L231" s="32">
        <f t="shared" si="47"/>
        <v>302507.01</v>
      </c>
      <c r="M231" s="32">
        <f t="shared" si="47"/>
        <v>135341.38</v>
      </c>
      <c r="N231" s="32">
        <f t="shared" si="47"/>
        <v>126974.93</v>
      </c>
      <c r="O231" s="32">
        <f t="shared" si="47"/>
        <v>123376.64</v>
      </c>
    </row>
    <row r="232" spans="1:15" s="26" customFormat="1" ht="17.25" customHeight="1" x14ac:dyDescent="0.25">
      <c r="A232" s="8" t="s">
        <v>522</v>
      </c>
      <c r="B232" s="8" t="s">
        <v>231</v>
      </c>
      <c r="C232" s="33">
        <f t="shared" ref="C232:O232" si="48">SUM(C233:C240)</f>
        <v>2803462.7699999996</v>
      </c>
      <c r="D232" s="33">
        <f t="shared" si="48"/>
        <v>124642.88</v>
      </c>
      <c r="E232" s="33">
        <f t="shared" si="48"/>
        <v>127360.04</v>
      </c>
      <c r="F232" s="33">
        <f t="shared" si="48"/>
        <v>221520.18</v>
      </c>
      <c r="G232" s="33">
        <f t="shared" si="48"/>
        <v>255799.24</v>
      </c>
      <c r="H232" s="33">
        <f t="shared" si="48"/>
        <v>307934.71000000002</v>
      </c>
      <c r="I232" s="33">
        <f t="shared" si="48"/>
        <v>341595.83999999997</v>
      </c>
      <c r="J232" s="33">
        <f t="shared" si="48"/>
        <v>381669.16</v>
      </c>
      <c r="K232" s="33">
        <f t="shared" si="48"/>
        <v>360583.27</v>
      </c>
      <c r="L232" s="33">
        <f t="shared" si="48"/>
        <v>300210.06</v>
      </c>
      <c r="M232" s="33">
        <f t="shared" si="48"/>
        <v>134101.31</v>
      </c>
      <c r="N232" s="33">
        <f t="shared" si="48"/>
        <v>124804.89</v>
      </c>
      <c r="O232" s="33">
        <f t="shared" si="48"/>
        <v>123241.19</v>
      </c>
    </row>
    <row r="233" spans="1:15" s="1" customFormat="1" ht="17.25" customHeight="1" x14ac:dyDescent="0.25">
      <c r="A233" s="9" t="s">
        <v>523</v>
      </c>
      <c r="B233" s="9" t="s">
        <v>232</v>
      </c>
      <c r="C233" s="34">
        <f t="shared" si="38"/>
        <v>680946.27</v>
      </c>
      <c r="D233" s="39">
        <v>57112.7</v>
      </c>
      <c r="E233" s="39">
        <v>60210</v>
      </c>
      <c r="F233" s="39">
        <v>61077.91</v>
      </c>
      <c r="G233" s="39">
        <v>56919.62</v>
      </c>
      <c r="H233" s="39">
        <v>65855.759999999995</v>
      </c>
      <c r="I233" s="39">
        <v>72855.39</v>
      </c>
      <c r="J233" s="39">
        <v>102870.28</v>
      </c>
      <c r="K233" s="39">
        <v>45685.43</v>
      </c>
      <c r="L233" s="39">
        <v>75036.740000000005</v>
      </c>
      <c r="M233" s="39">
        <v>31273.61</v>
      </c>
      <c r="N233" s="39">
        <v>27866.46</v>
      </c>
      <c r="O233" s="39">
        <v>24182.37</v>
      </c>
    </row>
    <row r="234" spans="1:15" s="56" customFormat="1" ht="17.25" customHeight="1" x14ac:dyDescent="0.25">
      <c r="A234" s="43" t="s">
        <v>524</v>
      </c>
      <c r="B234" s="43" t="s">
        <v>233</v>
      </c>
      <c r="C234" s="54">
        <f t="shared" si="38"/>
        <v>46094.720000000001</v>
      </c>
      <c r="D234" s="55">
        <v>4686.74</v>
      </c>
      <c r="E234" s="55">
        <v>4142.24</v>
      </c>
      <c r="F234" s="55">
        <v>4856.28</v>
      </c>
      <c r="G234" s="55">
        <v>4161.1099999999997</v>
      </c>
      <c r="H234" s="55">
        <v>4004.88</v>
      </c>
      <c r="I234" s="55">
        <v>4172.5</v>
      </c>
      <c r="J234" s="55">
        <v>4070.79</v>
      </c>
      <c r="K234" s="55">
        <v>3946.9</v>
      </c>
      <c r="L234" s="55">
        <v>4062.33</v>
      </c>
      <c r="M234" s="55">
        <v>0</v>
      </c>
      <c r="N234" s="55">
        <v>3955.04</v>
      </c>
      <c r="O234" s="55">
        <v>4035.91</v>
      </c>
    </row>
    <row r="235" spans="1:15" s="56" customFormat="1" ht="17.25" customHeight="1" x14ac:dyDescent="0.25">
      <c r="A235" s="43" t="s">
        <v>525</v>
      </c>
      <c r="B235" s="43" t="s">
        <v>234</v>
      </c>
      <c r="C235" s="54">
        <f t="shared" si="38"/>
        <v>3013.99</v>
      </c>
      <c r="D235" s="55">
        <v>1.26</v>
      </c>
      <c r="E235" s="55">
        <v>0.04</v>
      </c>
      <c r="F235" s="55">
        <v>0.18</v>
      </c>
      <c r="G235" s="55">
        <v>0</v>
      </c>
      <c r="H235" s="55">
        <v>0</v>
      </c>
      <c r="I235" s="55">
        <v>0.45</v>
      </c>
      <c r="J235" s="55">
        <v>0.49</v>
      </c>
      <c r="K235" s="55">
        <v>3010.92</v>
      </c>
      <c r="L235" s="55">
        <v>0.31</v>
      </c>
      <c r="M235" s="55">
        <v>0.06</v>
      </c>
      <c r="N235" s="55">
        <v>0.06</v>
      </c>
      <c r="O235" s="55">
        <v>0.22</v>
      </c>
    </row>
    <row r="236" spans="1:15" s="56" customFormat="1" ht="17.25" customHeight="1" x14ac:dyDescent="0.25">
      <c r="A236" s="43" t="s">
        <v>526</v>
      </c>
      <c r="B236" s="43" t="s">
        <v>235</v>
      </c>
      <c r="C236" s="54">
        <f t="shared" si="38"/>
        <v>768783.6399999999</v>
      </c>
      <c r="D236" s="55">
        <v>59644.52</v>
      </c>
      <c r="E236" s="55">
        <v>59433.74</v>
      </c>
      <c r="F236" s="55">
        <v>67574.69</v>
      </c>
      <c r="G236" s="55">
        <v>60699.35</v>
      </c>
      <c r="H236" s="55">
        <v>65968.08</v>
      </c>
      <c r="I236" s="55">
        <v>67745.67</v>
      </c>
      <c r="J236" s="55">
        <v>41262.94</v>
      </c>
      <c r="K236" s="55">
        <v>87721.44</v>
      </c>
      <c r="L236" s="55">
        <v>32278.2</v>
      </c>
      <c r="M236" s="55">
        <v>83108.320000000007</v>
      </c>
      <c r="N236" s="55">
        <v>76075.58</v>
      </c>
      <c r="O236" s="55">
        <v>67271.11</v>
      </c>
    </row>
    <row r="237" spans="1:15" s="56" customFormat="1" ht="17.25" customHeight="1" x14ac:dyDescent="0.25">
      <c r="A237" s="43" t="s">
        <v>527</v>
      </c>
      <c r="B237" s="43" t="s">
        <v>236</v>
      </c>
      <c r="C237" s="54">
        <f t="shared" si="38"/>
        <v>1201884.69</v>
      </c>
      <c r="D237" s="55">
        <v>0</v>
      </c>
      <c r="E237" s="55">
        <v>0</v>
      </c>
      <c r="F237" s="55">
        <v>84221.35</v>
      </c>
      <c r="G237" s="55">
        <v>130159.05</v>
      </c>
      <c r="H237" s="55">
        <v>169143.72</v>
      </c>
      <c r="I237" s="55">
        <v>194676.71</v>
      </c>
      <c r="J237" s="55">
        <v>229691.58</v>
      </c>
      <c r="K237" s="55">
        <v>213619.37</v>
      </c>
      <c r="L237" s="55">
        <v>180372.91</v>
      </c>
      <c r="M237" s="55">
        <v>0</v>
      </c>
      <c r="N237" s="55">
        <v>0</v>
      </c>
      <c r="O237" s="55">
        <v>0</v>
      </c>
    </row>
    <row r="238" spans="1:15" s="56" customFormat="1" ht="17.25" customHeight="1" x14ac:dyDescent="0.25">
      <c r="A238" s="43" t="s">
        <v>528</v>
      </c>
      <c r="B238" s="43" t="s">
        <v>237</v>
      </c>
      <c r="C238" s="54">
        <f t="shared" si="38"/>
        <v>33344.78</v>
      </c>
      <c r="D238" s="55">
        <v>109.95</v>
      </c>
      <c r="E238" s="55">
        <v>2041.92</v>
      </c>
      <c r="F238" s="55">
        <v>3393.55</v>
      </c>
      <c r="G238" s="55">
        <v>3860.11</v>
      </c>
      <c r="H238" s="55">
        <v>2962.27</v>
      </c>
      <c r="I238" s="55">
        <v>2145.12</v>
      </c>
      <c r="J238" s="55">
        <v>3773.08</v>
      </c>
      <c r="K238" s="55">
        <v>6599.21</v>
      </c>
      <c r="L238" s="55">
        <v>8459.57</v>
      </c>
      <c r="M238" s="55">
        <v>0</v>
      </c>
      <c r="N238" s="55">
        <v>0</v>
      </c>
      <c r="O238" s="55">
        <v>0</v>
      </c>
    </row>
    <row r="239" spans="1:15" s="56" customFormat="1" ht="17.25" customHeight="1" x14ac:dyDescent="0.25">
      <c r="A239" s="43" t="s">
        <v>529</v>
      </c>
      <c r="B239" s="43" t="s">
        <v>238</v>
      </c>
      <c r="C239" s="54">
        <f t="shared" si="38"/>
        <v>3094.52</v>
      </c>
      <c r="D239" s="55">
        <v>175.32</v>
      </c>
      <c r="E239" s="55">
        <v>65.78</v>
      </c>
      <c r="F239" s="55">
        <v>0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>
        <v>920.77</v>
      </c>
      <c r="N239" s="55">
        <v>960.73</v>
      </c>
      <c r="O239" s="55">
        <v>971.92</v>
      </c>
    </row>
    <row r="240" spans="1:15" s="56" customFormat="1" ht="17.25" customHeight="1" x14ac:dyDescent="0.25">
      <c r="A240" s="43" t="s">
        <v>530</v>
      </c>
      <c r="B240" s="43" t="s">
        <v>239</v>
      </c>
      <c r="C240" s="54">
        <f t="shared" si="38"/>
        <v>66300.160000000003</v>
      </c>
      <c r="D240" s="55">
        <v>2912.39</v>
      </c>
      <c r="E240" s="55">
        <v>1466.32</v>
      </c>
      <c r="F240" s="55">
        <v>396.22</v>
      </c>
      <c r="G240" s="55">
        <v>0</v>
      </c>
      <c r="H240" s="55">
        <v>0</v>
      </c>
      <c r="I240" s="55">
        <v>0</v>
      </c>
      <c r="J240" s="55">
        <v>0</v>
      </c>
      <c r="K240" s="55">
        <v>0</v>
      </c>
      <c r="L240" s="55">
        <v>0</v>
      </c>
      <c r="M240" s="55">
        <v>18798.55</v>
      </c>
      <c r="N240" s="55">
        <v>15947.02</v>
      </c>
      <c r="O240" s="55">
        <v>26779.66</v>
      </c>
    </row>
    <row r="241" spans="1:15" s="26" customFormat="1" ht="17.25" customHeight="1" x14ac:dyDescent="0.25">
      <c r="A241" s="8" t="s">
        <v>531</v>
      </c>
      <c r="B241" s="8" t="s">
        <v>240</v>
      </c>
      <c r="C241" s="33">
        <f>SUM(C242:C248)</f>
        <v>27167.95</v>
      </c>
      <c r="D241" s="33">
        <f t="shared" ref="D241:O241" si="49">SUM(D242:D248)</f>
        <v>302.18</v>
      </c>
      <c r="E241" s="33">
        <f t="shared" si="49"/>
        <v>1040</v>
      </c>
      <c r="F241" s="33">
        <f t="shared" si="49"/>
        <v>5386.1100000000006</v>
      </c>
      <c r="G241" s="33">
        <f t="shared" si="49"/>
        <v>1906.12</v>
      </c>
      <c r="H241" s="33">
        <f t="shared" si="49"/>
        <v>7653</v>
      </c>
      <c r="I241" s="33">
        <f t="shared" si="49"/>
        <v>2990.19</v>
      </c>
      <c r="J241" s="33">
        <f t="shared" si="49"/>
        <v>1038.53</v>
      </c>
      <c r="K241" s="33">
        <f t="shared" si="49"/>
        <v>1009.31</v>
      </c>
      <c r="L241" s="33">
        <f t="shared" si="49"/>
        <v>2296.9500000000003</v>
      </c>
      <c r="M241" s="33">
        <f t="shared" si="49"/>
        <v>1240.07</v>
      </c>
      <c r="N241" s="33">
        <f t="shared" si="49"/>
        <v>2170.04</v>
      </c>
      <c r="O241" s="33">
        <f t="shared" si="49"/>
        <v>135.44999999999999</v>
      </c>
    </row>
    <row r="242" spans="1:15" s="1" customFormat="1" ht="17.25" customHeight="1" x14ac:dyDescent="0.25">
      <c r="A242" s="9" t="s">
        <v>532</v>
      </c>
      <c r="B242" s="9" t="s">
        <v>241</v>
      </c>
      <c r="C242" s="34">
        <f t="shared" si="38"/>
        <v>25372.920000000002</v>
      </c>
      <c r="D242" s="39">
        <v>297.18</v>
      </c>
      <c r="E242" s="39">
        <v>1040</v>
      </c>
      <c r="F242" s="39">
        <v>3626.61</v>
      </c>
      <c r="G242" s="39">
        <v>1906.12</v>
      </c>
      <c r="H242" s="39">
        <v>7653</v>
      </c>
      <c r="I242" s="39">
        <v>2990.19</v>
      </c>
      <c r="J242" s="39">
        <v>1038.53</v>
      </c>
      <c r="K242" s="39">
        <v>1009.31</v>
      </c>
      <c r="L242" s="39">
        <v>2266.42</v>
      </c>
      <c r="M242" s="39">
        <v>1240.07</v>
      </c>
      <c r="N242" s="39">
        <v>2170.04</v>
      </c>
      <c r="O242" s="39">
        <v>135.44999999999999</v>
      </c>
    </row>
    <row r="243" spans="1:15" s="1" customFormat="1" ht="17.25" customHeight="1" x14ac:dyDescent="0.25">
      <c r="A243" s="9" t="s">
        <v>533</v>
      </c>
      <c r="B243" s="9" t="s">
        <v>240</v>
      </c>
      <c r="C243" s="34">
        <f t="shared" si="38"/>
        <v>1790.03</v>
      </c>
      <c r="D243" s="39">
        <v>0</v>
      </c>
      <c r="E243" s="39">
        <v>0</v>
      </c>
      <c r="F243" s="39">
        <v>1759.5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39">
        <v>30.53</v>
      </c>
      <c r="M243" s="39">
        <v>0</v>
      </c>
      <c r="N243" s="39">
        <v>0</v>
      </c>
      <c r="O243" s="39">
        <v>0</v>
      </c>
    </row>
    <row r="244" spans="1:15" s="1" customFormat="1" ht="17.25" customHeight="1" x14ac:dyDescent="0.25">
      <c r="A244" s="9" t="s">
        <v>534</v>
      </c>
      <c r="B244" s="9" t="s">
        <v>535</v>
      </c>
      <c r="C244" s="34">
        <f t="shared" si="38"/>
        <v>1</v>
      </c>
      <c r="D244" s="39">
        <v>1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39">
        <v>0</v>
      </c>
    </row>
    <row r="245" spans="1:15" s="1" customFormat="1" ht="17.25" customHeight="1" x14ac:dyDescent="0.25">
      <c r="A245" s="9" t="s">
        <v>624</v>
      </c>
      <c r="B245" s="9" t="s">
        <v>625</v>
      </c>
      <c r="C245" s="34">
        <f t="shared" si="38"/>
        <v>1</v>
      </c>
      <c r="D245" s="39">
        <v>1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39">
        <v>0</v>
      </c>
      <c r="M245" s="39">
        <v>0</v>
      </c>
      <c r="N245" s="39">
        <v>0</v>
      </c>
      <c r="O245" s="39">
        <v>0</v>
      </c>
    </row>
    <row r="246" spans="1:15" s="1" customFormat="1" ht="17.25" customHeight="1" x14ac:dyDescent="0.25">
      <c r="A246" s="9" t="s">
        <v>626</v>
      </c>
      <c r="B246" s="9" t="s">
        <v>260</v>
      </c>
      <c r="C246" s="34">
        <f t="shared" si="38"/>
        <v>1</v>
      </c>
      <c r="D246" s="39">
        <v>1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39">
        <v>0</v>
      </c>
      <c r="M246" s="39">
        <v>0</v>
      </c>
      <c r="N246" s="39">
        <v>0</v>
      </c>
      <c r="O246" s="39">
        <v>0</v>
      </c>
    </row>
    <row r="247" spans="1:15" s="1" customFormat="1" ht="17.25" customHeight="1" x14ac:dyDescent="0.25">
      <c r="A247" s="9" t="s">
        <v>627</v>
      </c>
      <c r="B247" s="9" t="s">
        <v>628</v>
      </c>
      <c r="C247" s="34">
        <f t="shared" si="38"/>
        <v>1</v>
      </c>
      <c r="D247" s="39">
        <v>1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39">
        <v>0</v>
      </c>
      <c r="M247" s="39">
        <v>0</v>
      </c>
      <c r="N247" s="39">
        <v>0</v>
      </c>
      <c r="O247" s="39">
        <v>0</v>
      </c>
    </row>
    <row r="248" spans="1:15" s="1" customFormat="1" ht="17.25" customHeight="1" x14ac:dyDescent="0.25">
      <c r="A248" s="9" t="s">
        <v>629</v>
      </c>
      <c r="B248" s="9" t="s">
        <v>262</v>
      </c>
      <c r="C248" s="34">
        <f t="shared" si="38"/>
        <v>1</v>
      </c>
      <c r="D248" s="39">
        <v>1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39">
        <v>0</v>
      </c>
      <c r="M248" s="39">
        <v>0</v>
      </c>
      <c r="N248" s="39">
        <v>0</v>
      </c>
      <c r="O248" s="39">
        <v>0</v>
      </c>
    </row>
    <row r="249" spans="1:15" s="26" customFormat="1" ht="17.25" customHeight="1" x14ac:dyDescent="0.25">
      <c r="A249" s="5" t="s">
        <v>536</v>
      </c>
      <c r="B249" s="5" t="s">
        <v>242</v>
      </c>
      <c r="C249" s="31">
        <f>+C250+C265+C269+C280</f>
        <v>33352807.130000003</v>
      </c>
      <c r="D249" s="31">
        <f t="shared" ref="D249:O249" si="50">+D250+D265+D269+D280</f>
        <v>2736692.06</v>
      </c>
      <c r="E249" s="31">
        <f t="shared" si="50"/>
        <v>2414069.02</v>
      </c>
      <c r="F249" s="31">
        <f t="shared" si="50"/>
        <v>2813667.2699999996</v>
      </c>
      <c r="G249" s="31">
        <f t="shared" si="50"/>
        <v>2754651.67</v>
      </c>
      <c r="H249" s="31">
        <f t="shared" si="50"/>
        <v>3139224.8500000006</v>
      </c>
      <c r="I249" s="31">
        <f t="shared" si="50"/>
        <v>2576539.4200000004</v>
      </c>
      <c r="J249" s="31">
        <f t="shared" si="50"/>
        <v>2462338.15</v>
      </c>
      <c r="K249" s="31">
        <f t="shared" si="50"/>
        <v>2171270.08</v>
      </c>
      <c r="L249" s="31">
        <f t="shared" si="50"/>
        <v>2320976.2400000002</v>
      </c>
      <c r="M249" s="31">
        <f t="shared" si="50"/>
        <v>2469007.3100000005</v>
      </c>
      <c r="N249" s="31">
        <f t="shared" si="50"/>
        <v>2455879.3100000005</v>
      </c>
      <c r="O249" s="31">
        <f t="shared" si="50"/>
        <v>5038491.75</v>
      </c>
    </row>
    <row r="250" spans="1:15" s="26" customFormat="1" ht="17.25" customHeight="1" x14ac:dyDescent="0.25">
      <c r="A250" s="7" t="s">
        <v>537</v>
      </c>
      <c r="B250" s="7" t="s">
        <v>243</v>
      </c>
      <c r="C250" s="32">
        <f t="shared" ref="C250:O250" si="51">+C251</f>
        <v>16608822.890000001</v>
      </c>
      <c r="D250" s="32">
        <f t="shared" si="51"/>
        <v>1252057.27</v>
      </c>
      <c r="E250" s="32">
        <f t="shared" si="51"/>
        <v>1388381.6</v>
      </c>
      <c r="F250" s="32">
        <f t="shared" si="51"/>
        <v>1601477.4899999998</v>
      </c>
      <c r="G250" s="32">
        <f t="shared" si="51"/>
        <v>1382171.44</v>
      </c>
      <c r="H250" s="32">
        <f t="shared" si="51"/>
        <v>1551526.6400000001</v>
      </c>
      <c r="I250" s="32">
        <f t="shared" si="51"/>
        <v>1534554.6600000001</v>
      </c>
      <c r="J250" s="32">
        <f t="shared" si="51"/>
        <v>1518665.0899999999</v>
      </c>
      <c r="K250" s="32">
        <f t="shared" si="51"/>
        <v>1327208.5</v>
      </c>
      <c r="L250" s="32">
        <f t="shared" si="51"/>
        <v>1333606.3999999999</v>
      </c>
      <c r="M250" s="32">
        <f t="shared" si="51"/>
        <v>1280168.4500000002</v>
      </c>
      <c r="N250" s="32">
        <f t="shared" si="51"/>
        <v>1224711.0900000001</v>
      </c>
      <c r="O250" s="32">
        <f t="shared" si="51"/>
        <v>1214294.2600000002</v>
      </c>
    </row>
    <row r="251" spans="1:15" s="26" customFormat="1" ht="17.25" customHeight="1" x14ac:dyDescent="0.25">
      <c r="A251" s="8" t="s">
        <v>538</v>
      </c>
      <c r="B251" s="8" t="s">
        <v>244</v>
      </c>
      <c r="C251" s="33">
        <f t="shared" ref="C251" si="52">SUM(C252:C264)</f>
        <v>16608822.890000001</v>
      </c>
      <c r="D251" s="33">
        <f t="shared" ref="D251:O251" si="53">SUM(D252:D264)</f>
        <v>1252057.27</v>
      </c>
      <c r="E251" s="33">
        <f t="shared" si="53"/>
        <v>1388381.6</v>
      </c>
      <c r="F251" s="33">
        <f t="shared" si="53"/>
        <v>1601477.4899999998</v>
      </c>
      <c r="G251" s="33">
        <f t="shared" si="53"/>
        <v>1382171.44</v>
      </c>
      <c r="H251" s="33">
        <f t="shared" si="53"/>
        <v>1551526.6400000001</v>
      </c>
      <c r="I251" s="33">
        <f t="shared" si="53"/>
        <v>1534554.6600000001</v>
      </c>
      <c r="J251" s="33">
        <f t="shared" si="53"/>
        <v>1518665.0899999999</v>
      </c>
      <c r="K251" s="33">
        <f t="shared" si="53"/>
        <v>1327208.5</v>
      </c>
      <c r="L251" s="33">
        <f t="shared" si="53"/>
        <v>1333606.3999999999</v>
      </c>
      <c r="M251" s="33">
        <f t="shared" si="53"/>
        <v>1280168.4500000002</v>
      </c>
      <c r="N251" s="33">
        <f t="shared" si="53"/>
        <v>1224711.0900000001</v>
      </c>
      <c r="O251" s="33">
        <f t="shared" si="53"/>
        <v>1214294.2600000002</v>
      </c>
    </row>
    <row r="252" spans="1:15" s="1" customFormat="1" ht="17.25" customHeight="1" x14ac:dyDescent="0.25">
      <c r="A252" s="9" t="s">
        <v>539</v>
      </c>
      <c r="B252" s="9" t="s">
        <v>245</v>
      </c>
      <c r="C252" s="34">
        <f t="shared" si="38"/>
        <v>1</v>
      </c>
      <c r="D252" s="39">
        <v>1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39">
        <v>0</v>
      </c>
      <c r="M252" s="39">
        <v>0</v>
      </c>
      <c r="N252" s="39">
        <v>0</v>
      </c>
      <c r="O252" s="39">
        <v>0</v>
      </c>
    </row>
    <row r="253" spans="1:15" s="1" customFormat="1" ht="17.25" customHeight="1" x14ac:dyDescent="0.25">
      <c r="A253" s="9" t="s">
        <v>540</v>
      </c>
      <c r="B253" s="9" t="s">
        <v>246</v>
      </c>
      <c r="C253" s="34">
        <f t="shared" si="38"/>
        <v>1988113.1499999997</v>
      </c>
      <c r="D253" s="39">
        <v>98995.29</v>
      </c>
      <c r="E253" s="39">
        <v>287363.34999999998</v>
      </c>
      <c r="F253" s="39">
        <v>199772.42</v>
      </c>
      <c r="G253" s="39">
        <v>165998.06</v>
      </c>
      <c r="H253" s="39">
        <v>149887.87</v>
      </c>
      <c r="I253" s="39">
        <v>169794.85</v>
      </c>
      <c r="J253" s="39">
        <v>174595.78</v>
      </c>
      <c r="K253" s="39">
        <v>151995.67000000001</v>
      </c>
      <c r="L253" s="39">
        <v>91689.22</v>
      </c>
      <c r="M253" s="39">
        <v>174970.75</v>
      </c>
      <c r="N253" s="39">
        <v>172589.9</v>
      </c>
      <c r="O253" s="39">
        <v>150459.99</v>
      </c>
    </row>
    <row r="254" spans="1:15" s="1" customFormat="1" ht="17.25" customHeight="1" x14ac:dyDescent="0.25">
      <c r="A254" s="9" t="s">
        <v>541</v>
      </c>
      <c r="B254" s="9" t="s">
        <v>247</v>
      </c>
      <c r="C254" s="34">
        <f t="shared" si="38"/>
        <v>12182817.15</v>
      </c>
      <c r="D254" s="39">
        <v>974400.75</v>
      </c>
      <c r="E254" s="39">
        <v>1026875.25</v>
      </c>
      <c r="F254" s="39">
        <v>1319107.5</v>
      </c>
      <c r="G254" s="39">
        <v>1034327.25</v>
      </c>
      <c r="H254" s="39">
        <v>1140052.5</v>
      </c>
      <c r="I254" s="39">
        <v>1014455.25</v>
      </c>
      <c r="J254" s="39">
        <v>1087578</v>
      </c>
      <c r="K254" s="39">
        <v>1059068.55</v>
      </c>
      <c r="L254" s="39">
        <v>858170.25</v>
      </c>
      <c r="M254" s="39">
        <v>956171.5</v>
      </c>
      <c r="N254" s="39">
        <v>810793.74</v>
      </c>
      <c r="O254" s="39">
        <v>901816.61</v>
      </c>
    </row>
    <row r="255" spans="1:15" s="1" customFormat="1" ht="17.25" customHeight="1" x14ac:dyDescent="0.25">
      <c r="A255" s="9" t="s">
        <v>542</v>
      </c>
      <c r="B255" s="9" t="s">
        <v>248</v>
      </c>
      <c r="C255" s="34">
        <f t="shared" si="38"/>
        <v>234976.06000000003</v>
      </c>
      <c r="D255" s="39">
        <v>17754.2</v>
      </c>
      <c r="E255" s="39">
        <v>585.49</v>
      </c>
      <c r="F255" s="39">
        <v>1639.39</v>
      </c>
      <c r="G255" s="39">
        <v>1756.49</v>
      </c>
      <c r="H255" s="39">
        <v>16386.900000000001</v>
      </c>
      <c r="I255" s="39">
        <v>116798.85</v>
      </c>
      <c r="J255" s="39">
        <v>69282.429999999993</v>
      </c>
      <c r="K255" s="39">
        <v>4918.1899999999996</v>
      </c>
      <c r="L255" s="39">
        <v>0</v>
      </c>
      <c r="M255" s="39">
        <v>351.26</v>
      </c>
      <c r="N255" s="39">
        <v>2810.1</v>
      </c>
      <c r="O255" s="39">
        <v>2692.76</v>
      </c>
    </row>
    <row r="256" spans="1:15" s="1" customFormat="1" ht="17.25" customHeight="1" x14ac:dyDescent="0.25">
      <c r="A256" s="9" t="s">
        <v>543</v>
      </c>
      <c r="B256" s="9" t="s">
        <v>249</v>
      </c>
      <c r="C256" s="34">
        <f t="shared" ref="C256:C312" si="54">SUM(D256:O256)</f>
        <v>769476.59</v>
      </c>
      <c r="D256" s="39">
        <v>35162.949999999997</v>
      </c>
      <c r="E256" s="39">
        <v>26033.58</v>
      </c>
      <c r="F256" s="39">
        <v>5194.49</v>
      </c>
      <c r="G256" s="39">
        <v>29733.97</v>
      </c>
      <c r="H256" s="39">
        <v>85722</v>
      </c>
      <c r="I256" s="39">
        <v>186431.85</v>
      </c>
      <c r="J256" s="39">
        <v>151125.25</v>
      </c>
      <c r="K256" s="39">
        <v>6890.09</v>
      </c>
      <c r="L256" s="39">
        <v>51741.32</v>
      </c>
      <c r="M256" s="39">
        <v>54300.28</v>
      </c>
      <c r="N256" s="39">
        <v>90807.26</v>
      </c>
      <c r="O256" s="39">
        <v>46333.55</v>
      </c>
    </row>
    <row r="257" spans="1:15" s="1" customFormat="1" ht="17.25" customHeight="1" x14ac:dyDescent="0.25">
      <c r="A257" s="9" t="s">
        <v>544</v>
      </c>
      <c r="B257" s="9" t="s">
        <v>250</v>
      </c>
      <c r="C257" s="34">
        <f t="shared" si="54"/>
        <v>613529.35</v>
      </c>
      <c r="D257" s="39">
        <v>59780.81</v>
      </c>
      <c r="E257" s="39">
        <v>5269.8</v>
      </c>
      <c r="F257" s="39">
        <v>54568.55</v>
      </c>
      <c r="G257" s="39">
        <v>130917.68</v>
      </c>
      <c r="H257" s="39">
        <v>18735.98</v>
      </c>
      <c r="I257" s="39">
        <v>26347.19</v>
      </c>
      <c r="J257" s="39">
        <v>19204.38</v>
      </c>
      <c r="K257" s="39">
        <v>98363.91</v>
      </c>
      <c r="L257" s="39">
        <v>77637.23</v>
      </c>
      <c r="M257" s="39">
        <v>31848.85</v>
      </c>
      <c r="N257" s="39">
        <v>68022.52</v>
      </c>
      <c r="O257" s="39">
        <v>22832.45</v>
      </c>
    </row>
    <row r="258" spans="1:15" s="1" customFormat="1" ht="17.25" customHeight="1" x14ac:dyDescent="0.25">
      <c r="A258" s="9" t="s">
        <v>545</v>
      </c>
      <c r="B258" s="9" t="s">
        <v>251</v>
      </c>
      <c r="C258" s="34">
        <f t="shared" si="54"/>
        <v>372041.1</v>
      </c>
      <c r="D258" s="39">
        <v>0</v>
      </c>
      <c r="E258" s="39">
        <v>0</v>
      </c>
      <c r="F258" s="39">
        <v>0</v>
      </c>
      <c r="G258" s="39">
        <v>0</v>
      </c>
      <c r="H258" s="39">
        <v>129851.1</v>
      </c>
      <c r="I258" s="39">
        <v>0</v>
      </c>
      <c r="J258" s="39">
        <v>0</v>
      </c>
      <c r="K258" s="39">
        <v>0</v>
      </c>
      <c r="L258" s="39">
        <v>242190</v>
      </c>
      <c r="M258" s="39">
        <v>0</v>
      </c>
      <c r="N258" s="39">
        <v>0</v>
      </c>
      <c r="O258" s="39">
        <v>0</v>
      </c>
    </row>
    <row r="259" spans="1:15" s="1" customFormat="1" ht="17.25" customHeight="1" x14ac:dyDescent="0.25">
      <c r="A259" s="9" t="s">
        <v>546</v>
      </c>
      <c r="B259" s="9" t="s">
        <v>547</v>
      </c>
      <c r="C259" s="34">
        <f t="shared" si="54"/>
        <v>1</v>
      </c>
      <c r="D259" s="39">
        <v>1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39">
        <v>0</v>
      </c>
      <c r="M259" s="39">
        <v>0</v>
      </c>
      <c r="N259" s="39">
        <v>0</v>
      </c>
      <c r="O259" s="39">
        <v>0</v>
      </c>
    </row>
    <row r="260" spans="1:15" s="1" customFormat="1" ht="17.25" customHeight="1" x14ac:dyDescent="0.25">
      <c r="A260" s="9" t="s">
        <v>548</v>
      </c>
      <c r="B260" s="9" t="s">
        <v>252</v>
      </c>
      <c r="C260" s="34">
        <f t="shared" si="54"/>
        <v>1</v>
      </c>
      <c r="D260" s="39">
        <v>1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39">
        <v>0</v>
      </c>
      <c r="M260" s="39">
        <v>0</v>
      </c>
      <c r="N260" s="39">
        <v>0</v>
      </c>
      <c r="O260" s="39">
        <v>0</v>
      </c>
    </row>
    <row r="261" spans="1:15" s="1" customFormat="1" ht="17.25" customHeight="1" x14ac:dyDescent="0.25">
      <c r="A261" s="9" t="s">
        <v>549</v>
      </c>
      <c r="B261" s="9" t="s">
        <v>253</v>
      </c>
      <c r="C261" s="34">
        <f t="shared" si="54"/>
        <v>4299.01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2124.67</v>
      </c>
      <c r="K261" s="39">
        <v>0</v>
      </c>
      <c r="L261" s="39">
        <v>0</v>
      </c>
      <c r="M261" s="39">
        <v>0</v>
      </c>
      <c r="N261" s="39">
        <v>2174.34</v>
      </c>
      <c r="O261" s="39">
        <v>0</v>
      </c>
    </row>
    <row r="262" spans="1:15" s="1" customFormat="1" ht="17.25" customHeight="1" x14ac:dyDescent="0.25">
      <c r="A262" s="9" t="s">
        <v>550</v>
      </c>
      <c r="B262" s="9" t="s">
        <v>551</v>
      </c>
      <c r="C262" s="34">
        <f t="shared" si="54"/>
        <v>140153.72</v>
      </c>
      <c r="D262" s="39">
        <v>16517.5</v>
      </c>
      <c r="E262" s="39">
        <v>8997.77</v>
      </c>
      <c r="F262" s="39">
        <v>21195.14</v>
      </c>
      <c r="G262" s="39">
        <v>19437.990000000002</v>
      </c>
      <c r="H262" s="39">
        <v>10890.29</v>
      </c>
      <c r="I262" s="39">
        <v>14871.68</v>
      </c>
      <c r="J262" s="39">
        <v>10070.59</v>
      </c>
      <c r="K262" s="39">
        <v>5972.09</v>
      </c>
      <c r="L262" s="39">
        <v>12178.38</v>
      </c>
      <c r="M262" s="39">
        <v>3278.5</v>
      </c>
      <c r="N262" s="39">
        <v>5854.47</v>
      </c>
      <c r="O262" s="39">
        <v>10889.32</v>
      </c>
    </row>
    <row r="263" spans="1:15" s="1" customFormat="1" ht="17.25" customHeight="1" x14ac:dyDescent="0.25">
      <c r="A263" s="9" t="s">
        <v>552</v>
      </c>
      <c r="B263" s="9" t="s">
        <v>254</v>
      </c>
      <c r="C263" s="34">
        <f t="shared" si="54"/>
        <v>301774.37</v>
      </c>
      <c r="D263" s="39">
        <v>49442.77</v>
      </c>
      <c r="E263" s="39">
        <v>31616.97</v>
      </c>
      <c r="F263" s="39">
        <v>0</v>
      </c>
      <c r="G263" s="39">
        <v>0</v>
      </c>
      <c r="H263" s="39">
        <v>0</v>
      </c>
      <c r="I263" s="39">
        <v>5854.99</v>
      </c>
      <c r="J263" s="39">
        <v>4683.99</v>
      </c>
      <c r="K263" s="39">
        <v>0</v>
      </c>
      <c r="L263" s="39">
        <v>0</v>
      </c>
      <c r="M263" s="39">
        <v>59247.31</v>
      </c>
      <c r="N263" s="39">
        <v>71658.759999999995</v>
      </c>
      <c r="O263" s="39">
        <v>79269.58</v>
      </c>
    </row>
    <row r="264" spans="1:15" s="1" customFormat="1" ht="17.25" customHeight="1" x14ac:dyDescent="0.25">
      <c r="A264" s="9" t="s">
        <v>553</v>
      </c>
      <c r="B264" s="9" t="s">
        <v>255</v>
      </c>
      <c r="C264" s="34">
        <f t="shared" si="54"/>
        <v>1639.39</v>
      </c>
      <c r="D264" s="39">
        <v>0</v>
      </c>
      <c r="E264" s="39">
        <v>1639.39</v>
      </c>
      <c r="F264" s="39">
        <v>0</v>
      </c>
      <c r="G264" s="39">
        <v>0</v>
      </c>
      <c r="H264" s="39">
        <v>0</v>
      </c>
      <c r="I264" s="39">
        <v>0</v>
      </c>
      <c r="J264" s="39">
        <v>0</v>
      </c>
      <c r="K264" s="39">
        <v>0</v>
      </c>
      <c r="L264" s="39">
        <v>0</v>
      </c>
      <c r="M264" s="39">
        <v>0</v>
      </c>
      <c r="N264" s="39">
        <v>0</v>
      </c>
      <c r="O264" s="39">
        <v>0</v>
      </c>
    </row>
    <row r="265" spans="1:15" s="26" customFormat="1" ht="17.25" customHeight="1" x14ac:dyDescent="0.25">
      <c r="A265" s="7" t="s">
        <v>554</v>
      </c>
      <c r="B265" s="7" t="s">
        <v>256</v>
      </c>
      <c r="C265" s="32">
        <f t="shared" ref="C265:O265" si="55">+C266</f>
        <v>245857.77</v>
      </c>
      <c r="D265" s="32">
        <f t="shared" si="55"/>
        <v>1</v>
      </c>
      <c r="E265" s="32">
        <f t="shared" si="55"/>
        <v>0</v>
      </c>
      <c r="F265" s="32">
        <f t="shared" si="55"/>
        <v>0</v>
      </c>
      <c r="G265" s="32">
        <f t="shared" si="55"/>
        <v>11609.18</v>
      </c>
      <c r="H265" s="32">
        <f t="shared" si="55"/>
        <v>40365</v>
      </c>
      <c r="I265" s="32">
        <f t="shared" si="55"/>
        <v>51231.16</v>
      </c>
      <c r="J265" s="32">
        <f t="shared" si="55"/>
        <v>20700</v>
      </c>
      <c r="K265" s="32">
        <f t="shared" si="55"/>
        <v>8776.7999999999993</v>
      </c>
      <c r="L265" s="32">
        <f t="shared" si="55"/>
        <v>0</v>
      </c>
      <c r="M265" s="32">
        <f t="shared" si="55"/>
        <v>111276.53</v>
      </c>
      <c r="N265" s="32">
        <f t="shared" si="55"/>
        <v>1898.1</v>
      </c>
      <c r="O265" s="32">
        <f t="shared" si="55"/>
        <v>0</v>
      </c>
    </row>
    <row r="266" spans="1:15" s="26" customFormat="1" ht="17.25" customHeight="1" x14ac:dyDescent="0.25">
      <c r="A266" s="8" t="s">
        <v>555</v>
      </c>
      <c r="B266" s="8" t="s">
        <v>256</v>
      </c>
      <c r="C266" s="33">
        <f t="shared" ref="C266:O266" si="56">SUM(C267:C268)</f>
        <v>245857.77</v>
      </c>
      <c r="D266" s="33">
        <f t="shared" si="56"/>
        <v>1</v>
      </c>
      <c r="E266" s="33">
        <f t="shared" si="56"/>
        <v>0</v>
      </c>
      <c r="F266" s="33">
        <f t="shared" si="56"/>
        <v>0</v>
      </c>
      <c r="G266" s="33">
        <f t="shared" si="56"/>
        <v>11609.18</v>
      </c>
      <c r="H266" s="33">
        <f t="shared" si="56"/>
        <v>40365</v>
      </c>
      <c r="I266" s="33">
        <f t="shared" si="56"/>
        <v>51231.16</v>
      </c>
      <c r="J266" s="33">
        <f t="shared" si="56"/>
        <v>20700</v>
      </c>
      <c r="K266" s="33">
        <f t="shared" si="56"/>
        <v>8776.7999999999993</v>
      </c>
      <c r="L266" s="33">
        <f t="shared" si="56"/>
        <v>0</v>
      </c>
      <c r="M266" s="33">
        <f t="shared" si="56"/>
        <v>111276.53</v>
      </c>
      <c r="N266" s="33">
        <f t="shared" si="56"/>
        <v>1898.1</v>
      </c>
      <c r="O266" s="33">
        <f t="shared" si="56"/>
        <v>0</v>
      </c>
    </row>
    <row r="267" spans="1:15" s="1" customFormat="1" ht="17.25" customHeight="1" x14ac:dyDescent="0.25">
      <c r="A267" s="9" t="s">
        <v>556</v>
      </c>
      <c r="B267" s="9" t="s">
        <v>257</v>
      </c>
      <c r="C267" s="34">
        <f t="shared" si="54"/>
        <v>1</v>
      </c>
      <c r="D267" s="39">
        <v>1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39">
        <v>0</v>
      </c>
      <c r="M267" s="39">
        <v>0</v>
      </c>
      <c r="N267" s="39">
        <v>0</v>
      </c>
      <c r="O267" s="39">
        <v>0</v>
      </c>
    </row>
    <row r="268" spans="1:15" s="1" customFormat="1" ht="17.25" customHeight="1" x14ac:dyDescent="0.25">
      <c r="A268" s="9" t="s">
        <v>557</v>
      </c>
      <c r="B268" s="9" t="s">
        <v>258</v>
      </c>
      <c r="C268" s="34">
        <f t="shared" si="54"/>
        <v>245856.77</v>
      </c>
      <c r="D268" s="39">
        <v>0</v>
      </c>
      <c r="E268" s="39">
        <v>0</v>
      </c>
      <c r="F268" s="39">
        <v>0</v>
      </c>
      <c r="G268" s="39">
        <v>11609.18</v>
      </c>
      <c r="H268" s="39">
        <v>40365</v>
      </c>
      <c r="I268" s="39">
        <v>51231.16</v>
      </c>
      <c r="J268" s="39">
        <v>20700</v>
      </c>
      <c r="K268" s="39">
        <v>8776.7999999999993</v>
      </c>
      <c r="L268" s="39">
        <v>0</v>
      </c>
      <c r="M268" s="39">
        <v>111276.53</v>
      </c>
      <c r="N268" s="39">
        <v>1898.1</v>
      </c>
      <c r="O268" s="39">
        <v>0</v>
      </c>
    </row>
    <row r="269" spans="1:15" s="26" customFormat="1" ht="17.25" customHeight="1" x14ac:dyDescent="0.25">
      <c r="A269" s="7" t="s">
        <v>558</v>
      </c>
      <c r="B269" s="7" t="s">
        <v>259</v>
      </c>
      <c r="C269" s="32">
        <f t="shared" ref="C269:O269" si="57">+C270</f>
        <v>16484606.870000001</v>
      </c>
      <c r="D269" s="32">
        <f t="shared" si="57"/>
        <v>1484623.79</v>
      </c>
      <c r="E269" s="32">
        <f t="shared" si="57"/>
        <v>1025687.42</v>
      </c>
      <c r="F269" s="32">
        <f t="shared" si="57"/>
        <v>1212189.78</v>
      </c>
      <c r="G269" s="32">
        <f t="shared" si="57"/>
        <v>1360871.05</v>
      </c>
      <c r="H269" s="32">
        <f t="shared" si="57"/>
        <v>1547333.2100000002</v>
      </c>
      <c r="I269" s="32">
        <f t="shared" si="57"/>
        <v>979480.8600000001</v>
      </c>
      <c r="J269" s="32">
        <f t="shared" si="57"/>
        <v>921860.65999999992</v>
      </c>
      <c r="K269" s="32">
        <f t="shared" si="57"/>
        <v>834922.53</v>
      </c>
      <c r="L269" s="32">
        <f t="shared" si="57"/>
        <v>987369.84000000008</v>
      </c>
      <c r="M269" s="32">
        <f t="shared" si="57"/>
        <v>1077562.33</v>
      </c>
      <c r="N269" s="32">
        <f t="shared" si="57"/>
        <v>1228507.9100000001</v>
      </c>
      <c r="O269" s="32">
        <f t="shared" si="57"/>
        <v>3824197.49</v>
      </c>
    </row>
    <row r="270" spans="1:15" s="26" customFormat="1" ht="17.25" customHeight="1" x14ac:dyDescent="0.25">
      <c r="A270" s="8" t="s">
        <v>559</v>
      </c>
      <c r="B270" s="8" t="s">
        <v>259</v>
      </c>
      <c r="C270" s="33">
        <f>+C271+C275+C278</f>
        <v>16484606.870000001</v>
      </c>
      <c r="D270" s="33">
        <f t="shared" ref="D270:O270" si="58">+D271+D275+D278</f>
        <v>1484623.79</v>
      </c>
      <c r="E270" s="33">
        <f t="shared" si="58"/>
        <v>1025687.42</v>
      </c>
      <c r="F270" s="33">
        <f t="shared" si="58"/>
        <v>1212189.78</v>
      </c>
      <c r="G270" s="33">
        <f t="shared" si="58"/>
        <v>1360871.05</v>
      </c>
      <c r="H270" s="33">
        <f t="shared" si="58"/>
        <v>1547333.2100000002</v>
      </c>
      <c r="I270" s="33">
        <f t="shared" si="58"/>
        <v>979480.8600000001</v>
      </c>
      <c r="J270" s="33">
        <f t="shared" si="58"/>
        <v>921860.65999999992</v>
      </c>
      <c r="K270" s="33">
        <f t="shared" si="58"/>
        <v>834922.53</v>
      </c>
      <c r="L270" s="33">
        <f t="shared" si="58"/>
        <v>987369.84000000008</v>
      </c>
      <c r="M270" s="33">
        <f t="shared" si="58"/>
        <v>1077562.33</v>
      </c>
      <c r="N270" s="33">
        <f t="shared" si="58"/>
        <v>1228507.9100000001</v>
      </c>
      <c r="O270" s="33">
        <f t="shared" si="58"/>
        <v>3824197.49</v>
      </c>
    </row>
    <row r="271" spans="1:15" s="26" customFormat="1" ht="17.25" customHeight="1" x14ac:dyDescent="0.25">
      <c r="A271" s="8" t="s">
        <v>560</v>
      </c>
      <c r="B271" s="8" t="s">
        <v>259</v>
      </c>
      <c r="C271" s="33">
        <f t="shared" ref="C271:O271" si="59">SUM(C272:C274)</f>
        <v>15580141.07</v>
      </c>
      <c r="D271" s="33">
        <f t="shared" si="59"/>
        <v>1484622.79</v>
      </c>
      <c r="E271" s="33">
        <f t="shared" si="59"/>
        <v>982218.42</v>
      </c>
      <c r="F271" s="33">
        <f t="shared" si="59"/>
        <v>1000014.78</v>
      </c>
      <c r="G271" s="33">
        <f t="shared" si="59"/>
        <v>1295666.05</v>
      </c>
      <c r="H271" s="33">
        <f t="shared" si="59"/>
        <v>1438658.2100000002</v>
      </c>
      <c r="I271" s="33">
        <f t="shared" si="59"/>
        <v>803530.8600000001</v>
      </c>
      <c r="J271" s="33">
        <f t="shared" si="59"/>
        <v>846305.65999999992</v>
      </c>
      <c r="K271" s="33">
        <f t="shared" si="59"/>
        <v>834922.53</v>
      </c>
      <c r="L271" s="33">
        <f t="shared" si="59"/>
        <v>914919.84000000008</v>
      </c>
      <c r="M271" s="33">
        <f t="shared" si="59"/>
        <v>1045208.2300000001</v>
      </c>
      <c r="N271" s="33">
        <f t="shared" si="59"/>
        <v>1169192.06</v>
      </c>
      <c r="O271" s="33">
        <f t="shared" si="59"/>
        <v>3764881.64</v>
      </c>
    </row>
    <row r="272" spans="1:15" s="1" customFormat="1" ht="17.25" customHeight="1" x14ac:dyDescent="0.25">
      <c r="A272" s="9" t="s">
        <v>561</v>
      </c>
      <c r="B272" s="9" t="s">
        <v>259</v>
      </c>
      <c r="C272" s="34">
        <f t="shared" si="54"/>
        <v>6118.5999999999995</v>
      </c>
      <c r="D272" s="39">
        <v>1222.8499999999999</v>
      </c>
      <c r="E272" s="39">
        <v>684.01</v>
      </c>
      <c r="F272" s="39">
        <v>1078.28</v>
      </c>
      <c r="G272" s="39">
        <v>545.87</v>
      </c>
      <c r="H272" s="39">
        <v>249.36</v>
      </c>
      <c r="I272" s="39">
        <v>500.53</v>
      </c>
      <c r="J272" s="39">
        <v>342.49</v>
      </c>
      <c r="K272" s="39">
        <v>389.72</v>
      </c>
      <c r="L272" s="39">
        <v>36.78</v>
      </c>
      <c r="M272" s="39">
        <v>172.86</v>
      </c>
      <c r="N272" s="39">
        <v>117.25</v>
      </c>
      <c r="O272" s="39">
        <v>778.6</v>
      </c>
    </row>
    <row r="273" spans="1:15" s="1" customFormat="1" ht="17.25" customHeight="1" x14ac:dyDescent="0.25">
      <c r="A273" s="9" t="s">
        <v>562</v>
      </c>
      <c r="B273" s="9" t="s">
        <v>563</v>
      </c>
      <c r="C273" s="34">
        <f t="shared" si="54"/>
        <v>669991.52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39">
        <v>0</v>
      </c>
      <c r="M273" s="39">
        <v>0</v>
      </c>
      <c r="N273" s="39">
        <v>0</v>
      </c>
      <c r="O273" s="39">
        <v>669991.52</v>
      </c>
    </row>
    <row r="274" spans="1:15" s="1" customFormat="1" ht="17.25" customHeight="1" x14ac:dyDescent="0.25">
      <c r="A274" s="9" t="s">
        <v>564</v>
      </c>
      <c r="B274" s="9" t="s">
        <v>261</v>
      </c>
      <c r="C274" s="34">
        <f t="shared" si="54"/>
        <v>14904030.950000001</v>
      </c>
      <c r="D274" s="39">
        <v>1483399.94</v>
      </c>
      <c r="E274" s="39">
        <v>981534.41</v>
      </c>
      <c r="F274" s="39">
        <v>998936.5</v>
      </c>
      <c r="G274" s="39">
        <v>1295120.18</v>
      </c>
      <c r="H274" s="39">
        <v>1438408.85</v>
      </c>
      <c r="I274" s="39">
        <v>803030.33000000007</v>
      </c>
      <c r="J274" s="39">
        <v>845963.16999999993</v>
      </c>
      <c r="K274" s="39">
        <v>834532.81</v>
      </c>
      <c r="L274" s="39">
        <v>914883.06</v>
      </c>
      <c r="M274" s="39">
        <v>1045035.3700000001</v>
      </c>
      <c r="N274" s="39">
        <v>1169074.81</v>
      </c>
      <c r="O274" s="39">
        <v>3094111.52</v>
      </c>
    </row>
    <row r="275" spans="1:15" s="26" customFormat="1" ht="17.25" customHeight="1" x14ac:dyDescent="0.25">
      <c r="A275" s="8" t="s">
        <v>565</v>
      </c>
      <c r="B275" s="8" t="s">
        <v>263</v>
      </c>
      <c r="C275" s="33">
        <f t="shared" ref="C275:O275" si="60">SUM(C276:C277)</f>
        <v>904464.79999999993</v>
      </c>
      <c r="D275" s="33">
        <f t="shared" si="60"/>
        <v>0</v>
      </c>
      <c r="E275" s="33">
        <f t="shared" si="60"/>
        <v>43469</v>
      </c>
      <c r="F275" s="33">
        <f t="shared" si="60"/>
        <v>212175</v>
      </c>
      <c r="G275" s="33">
        <f t="shared" si="60"/>
        <v>65205</v>
      </c>
      <c r="H275" s="33">
        <f t="shared" si="60"/>
        <v>108675</v>
      </c>
      <c r="I275" s="33">
        <f t="shared" si="60"/>
        <v>175950</v>
      </c>
      <c r="J275" s="33">
        <f t="shared" si="60"/>
        <v>75555</v>
      </c>
      <c r="K275" s="33">
        <f t="shared" si="60"/>
        <v>0</v>
      </c>
      <c r="L275" s="33">
        <f t="shared" si="60"/>
        <v>72450</v>
      </c>
      <c r="M275" s="33">
        <f t="shared" si="60"/>
        <v>32354.1</v>
      </c>
      <c r="N275" s="33">
        <f t="shared" si="60"/>
        <v>59315.85</v>
      </c>
      <c r="O275" s="33">
        <f t="shared" si="60"/>
        <v>59315.85</v>
      </c>
    </row>
    <row r="276" spans="1:15" s="1" customFormat="1" ht="17.25" customHeight="1" x14ac:dyDescent="0.25">
      <c r="A276" s="9" t="s">
        <v>566</v>
      </c>
      <c r="B276" s="9" t="s">
        <v>264</v>
      </c>
      <c r="C276" s="34">
        <f t="shared" si="54"/>
        <v>865134.79999999993</v>
      </c>
      <c r="D276" s="39">
        <v>0</v>
      </c>
      <c r="E276" s="39">
        <v>31049</v>
      </c>
      <c r="F276" s="39">
        <v>212175</v>
      </c>
      <c r="G276" s="39">
        <v>56925</v>
      </c>
      <c r="H276" s="39">
        <v>98325</v>
      </c>
      <c r="I276" s="39">
        <v>175950</v>
      </c>
      <c r="J276" s="39">
        <v>67275</v>
      </c>
      <c r="K276" s="39">
        <v>0</v>
      </c>
      <c r="L276" s="39">
        <v>72450</v>
      </c>
      <c r="M276" s="39">
        <v>32354.1</v>
      </c>
      <c r="N276" s="39">
        <v>59315.85</v>
      </c>
      <c r="O276" s="39">
        <v>59315.85</v>
      </c>
    </row>
    <row r="277" spans="1:15" s="1" customFormat="1" ht="17.25" customHeight="1" x14ac:dyDescent="0.25">
      <c r="A277" s="9" t="s">
        <v>567</v>
      </c>
      <c r="B277" s="9" t="s">
        <v>265</v>
      </c>
      <c r="C277" s="34">
        <f t="shared" si="54"/>
        <v>39330</v>
      </c>
      <c r="D277" s="39">
        <v>0</v>
      </c>
      <c r="E277" s="39">
        <v>12420</v>
      </c>
      <c r="F277" s="39">
        <v>0</v>
      </c>
      <c r="G277" s="39">
        <v>8280</v>
      </c>
      <c r="H277" s="39">
        <v>10350</v>
      </c>
      <c r="I277" s="39">
        <v>0</v>
      </c>
      <c r="J277" s="39">
        <v>8280</v>
      </c>
      <c r="K277" s="39">
        <v>0</v>
      </c>
      <c r="L277" s="39">
        <v>0</v>
      </c>
      <c r="M277" s="39">
        <v>0</v>
      </c>
      <c r="N277" s="39">
        <v>0</v>
      </c>
      <c r="O277" s="39">
        <v>0</v>
      </c>
    </row>
    <row r="278" spans="1:15" s="26" customFormat="1" ht="17.25" customHeight="1" x14ac:dyDescent="0.25">
      <c r="A278" s="46" t="s">
        <v>568</v>
      </c>
      <c r="B278" s="46" t="s">
        <v>266</v>
      </c>
      <c r="C278" s="33">
        <f t="shared" ref="C278:O278" si="61">+C279</f>
        <v>1</v>
      </c>
      <c r="D278" s="33">
        <f t="shared" si="61"/>
        <v>1</v>
      </c>
      <c r="E278" s="33">
        <f t="shared" si="61"/>
        <v>0</v>
      </c>
      <c r="F278" s="33">
        <f t="shared" si="61"/>
        <v>0</v>
      </c>
      <c r="G278" s="33">
        <f t="shared" si="61"/>
        <v>0</v>
      </c>
      <c r="H278" s="33">
        <f t="shared" si="61"/>
        <v>0</v>
      </c>
      <c r="I278" s="33">
        <f t="shared" si="61"/>
        <v>0</v>
      </c>
      <c r="J278" s="33">
        <f t="shared" si="61"/>
        <v>0</v>
      </c>
      <c r="K278" s="33">
        <f t="shared" si="61"/>
        <v>0</v>
      </c>
      <c r="L278" s="33">
        <f t="shared" si="61"/>
        <v>0</v>
      </c>
      <c r="M278" s="33">
        <f t="shared" si="61"/>
        <v>0</v>
      </c>
      <c r="N278" s="33">
        <f t="shared" si="61"/>
        <v>0</v>
      </c>
      <c r="O278" s="33">
        <f t="shared" si="61"/>
        <v>0</v>
      </c>
    </row>
    <row r="279" spans="1:15" s="1" customFormat="1" ht="17.25" customHeight="1" x14ac:dyDescent="0.25">
      <c r="A279" s="47" t="s">
        <v>569</v>
      </c>
      <c r="B279" s="47" t="s">
        <v>266</v>
      </c>
      <c r="C279" s="34">
        <f t="shared" si="54"/>
        <v>1</v>
      </c>
      <c r="D279" s="39">
        <v>1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39">
        <v>0</v>
      </c>
      <c r="M279" s="39">
        <v>0</v>
      </c>
      <c r="N279" s="39">
        <v>0</v>
      </c>
      <c r="O279" s="39">
        <v>0</v>
      </c>
    </row>
    <row r="280" spans="1:15" s="26" customFormat="1" ht="17.25" customHeight="1" x14ac:dyDescent="0.25">
      <c r="A280" s="7" t="s">
        <v>570</v>
      </c>
      <c r="B280" s="7" t="s">
        <v>267</v>
      </c>
      <c r="C280" s="32">
        <f t="shared" ref="C280:O280" si="62">+C281+C287+C293</f>
        <v>13519.599999999999</v>
      </c>
      <c r="D280" s="32">
        <f t="shared" si="62"/>
        <v>10</v>
      </c>
      <c r="E280" s="32">
        <f t="shared" si="62"/>
        <v>0</v>
      </c>
      <c r="F280" s="32">
        <f t="shared" si="62"/>
        <v>0</v>
      </c>
      <c r="G280" s="32">
        <f t="shared" si="62"/>
        <v>0</v>
      </c>
      <c r="H280" s="32">
        <f t="shared" si="62"/>
        <v>0</v>
      </c>
      <c r="I280" s="32">
        <f t="shared" si="62"/>
        <v>11272.74</v>
      </c>
      <c r="J280" s="32">
        <f t="shared" si="62"/>
        <v>1112.4000000000001</v>
      </c>
      <c r="K280" s="32">
        <f t="shared" si="62"/>
        <v>362.25</v>
      </c>
      <c r="L280" s="32">
        <f t="shared" si="62"/>
        <v>0</v>
      </c>
      <c r="M280" s="32">
        <f t="shared" si="62"/>
        <v>0</v>
      </c>
      <c r="N280" s="32">
        <f t="shared" si="62"/>
        <v>762.20999999999992</v>
      </c>
      <c r="O280" s="32">
        <f t="shared" si="62"/>
        <v>0</v>
      </c>
    </row>
    <row r="281" spans="1:15" s="26" customFormat="1" ht="17.25" customHeight="1" x14ac:dyDescent="0.25">
      <c r="A281" s="8" t="s">
        <v>571</v>
      </c>
      <c r="B281" s="8" t="s">
        <v>3</v>
      </c>
      <c r="C281" s="33">
        <f t="shared" ref="C281" si="63">SUM(C282:C286)</f>
        <v>12364.699999999999</v>
      </c>
      <c r="D281" s="33">
        <f t="shared" ref="D281:O281" si="64">SUM(D282:D286)</f>
        <v>4</v>
      </c>
      <c r="E281" s="33">
        <f t="shared" si="64"/>
        <v>0</v>
      </c>
      <c r="F281" s="33">
        <f t="shared" si="64"/>
        <v>0</v>
      </c>
      <c r="G281" s="33">
        <f t="shared" si="64"/>
        <v>0</v>
      </c>
      <c r="H281" s="33">
        <f t="shared" si="64"/>
        <v>0</v>
      </c>
      <c r="I281" s="33">
        <f t="shared" si="64"/>
        <v>11272.74</v>
      </c>
      <c r="J281" s="33">
        <f t="shared" si="64"/>
        <v>513.41</v>
      </c>
      <c r="K281" s="33">
        <f t="shared" si="64"/>
        <v>0</v>
      </c>
      <c r="L281" s="33">
        <f t="shared" si="64"/>
        <v>0</v>
      </c>
      <c r="M281" s="33">
        <f t="shared" si="64"/>
        <v>0</v>
      </c>
      <c r="N281" s="33">
        <f t="shared" si="64"/>
        <v>574.54999999999995</v>
      </c>
      <c r="O281" s="33">
        <f t="shared" si="64"/>
        <v>0</v>
      </c>
    </row>
    <row r="282" spans="1:15" s="1" customFormat="1" ht="17.25" customHeight="1" x14ac:dyDescent="0.25">
      <c r="A282" s="9" t="s">
        <v>572</v>
      </c>
      <c r="B282" s="9" t="s">
        <v>268</v>
      </c>
      <c r="C282" s="34">
        <f t="shared" si="54"/>
        <v>1</v>
      </c>
      <c r="D282" s="39">
        <v>1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39">
        <v>0</v>
      </c>
      <c r="M282" s="39">
        <v>0</v>
      </c>
      <c r="N282" s="39">
        <v>0</v>
      </c>
      <c r="O282" s="39">
        <v>0</v>
      </c>
    </row>
    <row r="283" spans="1:15" s="1" customFormat="1" ht="17.25" customHeight="1" x14ac:dyDescent="0.25">
      <c r="A283" s="9" t="s">
        <v>573</v>
      </c>
      <c r="B283" s="9" t="s">
        <v>269</v>
      </c>
      <c r="C283" s="34">
        <f t="shared" si="54"/>
        <v>12360.699999999999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11272.74</v>
      </c>
      <c r="J283" s="39">
        <v>513.41</v>
      </c>
      <c r="K283" s="39">
        <v>0</v>
      </c>
      <c r="L283" s="39">
        <v>0</v>
      </c>
      <c r="M283" s="39">
        <v>0</v>
      </c>
      <c r="N283" s="39">
        <v>574.54999999999995</v>
      </c>
      <c r="O283" s="39">
        <v>0</v>
      </c>
    </row>
    <row r="284" spans="1:15" s="1" customFormat="1" ht="17.25" customHeight="1" x14ac:dyDescent="0.25">
      <c r="A284" s="9" t="s">
        <v>574</v>
      </c>
      <c r="B284" s="9" t="s">
        <v>270</v>
      </c>
      <c r="C284" s="34">
        <f t="shared" si="54"/>
        <v>1</v>
      </c>
      <c r="D284" s="39">
        <v>1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39">
        <v>0</v>
      </c>
      <c r="M284" s="39">
        <v>0</v>
      </c>
      <c r="N284" s="39">
        <v>0</v>
      </c>
      <c r="O284" s="39">
        <v>0</v>
      </c>
    </row>
    <row r="285" spans="1:15" s="1" customFormat="1" ht="17.25" customHeight="1" x14ac:dyDescent="0.25">
      <c r="A285" s="9" t="s">
        <v>575</v>
      </c>
      <c r="B285" s="9" t="s">
        <v>271</v>
      </c>
      <c r="C285" s="34">
        <f t="shared" si="54"/>
        <v>1</v>
      </c>
      <c r="D285" s="39">
        <v>1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39">
        <v>0</v>
      </c>
      <c r="M285" s="39">
        <v>0</v>
      </c>
      <c r="N285" s="39">
        <v>0</v>
      </c>
      <c r="O285" s="39">
        <v>0</v>
      </c>
    </row>
    <row r="286" spans="1:15" s="1" customFormat="1" ht="17.25" customHeight="1" x14ac:dyDescent="0.25">
      <c r="A286" s="9" t="s">
        <v>576</v>
      </c>
      <c r="B286" s="9" t="s">
        <v>272</v>
      </c>
      <c r="C286" s="34">
        <f t="shared" si="54"/>
        <v>1</v>
      </c>
      <c r="D286" s="39">
        <v>1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39">
        <v>0</v>
      </c>
      <c r="M286" s="39">
        <v>0</v>
      </c>
      <c r="N286" s="39">
        <v>0</v>
      </c>
      <c r="O286" s="39">
        <v>0</v>
      </c>
    </row>
    <row r="287" spans="1:15" s="26" customFormat="1" ht="17.25" customHeight="1" x14ac:dyDescent="0.25">
      <c r="A287" s="8" t="s">
        <v>577</v>
      </c>
      <c r="B287" s="8" t="s">
        <v>4</v>
      </c>
      <c r="C287" s="33">
        <f t="shared" ref="C287:O287" si="65">SUM(C288:C292)</f>
        <v>362.25</v>
      </c>
      <c r="D287" s="33">
        <f t="shared" si="65"/>
        <v>4</v>
      </c>
      <c r="E287" s="33">
        <f t="shared" si="65"/>
        <v>0</v>
      </c>
      <c r="F287" s="33">
        <f t="shared" si="65"/>
        <v>0</v>
      </c>
      <c r="G287" s="33">
        <f t="shared" si="65"/>
        <v>0</v>
      </c>
      <c r="H287" s="33">
        <f t="shared" si="65"/>
        <v>0</v>
      </c>
      <c r="I287" s="33">
        <f t="shared" si="65"/>
        <v>0</v>
      </c>
      <c r="J287" s="33">
        <f t="shared" si="65"/>
        <v>358.25</v>
      </c>
      <c r="K287" s="33">
        <f t="shared" si="65"/>
        <v>0</v>
      </c>
      <c r="L287" s="33">
        <f t="shared" si="65"/>
        <v>0</v>
      </c>
      <c r="M287" s="33">
        <f t="shared" si="65"/>
        <v>0</v>
      </c>
      <c r="N287" s="33">
        <f t="shared" si="65"/>
        <v>0</v>
      </c>
      <c r="O287" s="33">
        <f t="shared" si="65"/>
        <v>0</v>
      </c>
    </row>
    <row r="288" spans="1:15" s="1" customFormat="1" ht="17.25" customHeight="1" x14ac:dyDescent="0.25">
      <c r="A288" s="9" t="s">
        <v>578</v>
      </c>
      <c r="B288" s="9" t="s">
        <v>273</v>
      </c>
      <c r="C288" s="34">
        <f t="shared" si="54"/>
        <v>1</v>
      </c>
      <c r="D288" s="39">
        <v>1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39">
        <v>0</v>
      </c>
      <c r="M288" s="39">
        <v>0</v>
      </c>
      <c r="N288" s="39">
        <v>0</v>
      </c>
      <c r="O288" s="39">
        <v>0</v>
      </c>
    </row>
    <row r="289" spans="1:15" s="1" customFormat="1" ht="17.25" customHeight="1" x14ac:dyDescent="0.25">
      <c r="A289" s="9" t="s">
        <v>579</v>
      </c>
      <c r="B289" s="9" t="s">
        <v>274</v>
      </c>
      <c r="C289" s="34">
        <f t="shared" si="54"/>
        <v>1</v>
      </c>
      <c r="D289" s="39">
        <v>1</v>
      </c>
      <c r="E289" s="39">
        <v>0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39">
        <v>0</v>
      </c>
      <c r="M289" s="39">
        <v>0</v>
      </c>
      <c r="N289" s="39">
        <v>0</v>
      </c>
      <c r="O289" s="39">
        <v>0</v>
      </c>
    </row>
    <row r="290" spans="1:15" s="1" customFormat="1" ht="17.25" customHeight="1" x14ac:dyDescent="0.25">
      <c r="A290" s="9" t="s">
        <v>580</v>
      </c>
      <c r="B290" s="9" t="s">
        <v>275</v>
      </c>
      <c r="C290" s="34">
        <f t="shared" si="54"/>
        <v>1</v>
      </c>
      <c r="D290" s="39">
        <v>1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39">
        <v>0</v>
      </c>
      <c r="M290" s="39">
        <v>0</v>
      </c>
      <c r="N290" s="39">
        <v>0</v>
      </c>
      <c r="O290" s="39">
        <v>0</v>
      </c>
    </row>
    <row r="291" spans="1:15" s="1" customFormat="1" ht="17.25" customHeight="1" x14ac:dyDescent="0.25">
      <c r="A291" s="9" t="s">
        <v>581</v>
      </c>
      <c r="B291" s="9" t="s">
        <v>276</v>
      </c>
      <c r="C291" s="34">
        <f t="shared" si="54"/>
        <v>1</v>
      </c>
      <c r="D291" s="39">
        <v>1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39">
        <v>0</v>
      </c>
      <c r="M291" s="39">
        <v>0</v>
      </c>
      <c r="N291" s="39">
        <v>0</v>
      </c>
      <c r="O291" s="39">
        <v>0</v>
      </c>
    </row>
    <row r="292" spans="1:15" s="1" customFormat="1" ht="17.25" customHeight="1" x14ac:dyDescent="0.25">
      <c r="A292" s="12" t="s">
        <v>582</v>
      </c>
      <c r="B292" s="9" t="s">
        <v>583</v>
      </c>
      <c r="C292" s="34">
        <f t="shared" si="54"/>
        <v>358.25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358.25</v>
      </c>
      <c r="K292" s="39">
        <v>0</v>
      </c>
      <c r="L292" s="39">
        <v>0</v>
      </c>
      <c r="M292" s="39">
        <v>0</v>
      </c>
      <c r="N292" s="39">
        <v>0</v>
      </c>
      <c r="O292" s="39">
        <v>0</v>
      </c>
    </row>
    <row r="293" spans="1:15" s="26" customFormat="1" ht="17.25" customHeight="1" x14ac:dyDescent="0.25">
      <c r="A293" s="8" t="s">
        <v>584</v>
      </c>
      <c r="B293" s="8" t="s">
        <v>5</v>
      </c>
      <c r="C293" s="33">
        <f>SUM(C294:C297)</f>
        <v>792.65</v>
      </c>
      <c r="D293" s="33">
        <f t="shared" ref="D293:O293" si="66">SUM(D294:D297)</f>
        <v>2</v>
      </c>
      <c r="E293" s="33">
        <f t="shared" si="66"/>
        <v>0</v>
      </c>
      <c r="F293" s="33">
        <f t="shared" si="66"/>
        <v>0</v>
      </c>
      <c r="G293" s="33">
        <f t="shared" si="66"/>
        <v>0</v>
      </c>
      <c r="H293" s="33">
        <f t="shared" si="66"/>
        <v>0</v>
      </c>
      <c r="I293" s="33">
        <f t="shared" si="66"/>
        <v>0</v>
      </c>
      <c r="J293" s="33">
        <f t="shared" si="66"/>
        <v>240.74</v>
      </c>
      <c r="K293" s="33">
        <f t="shared" si="66"/>
        <v>362.25</v>
      </c>
      <c r="L293" s="33">
        <f t="shared" si="66"/>
        <v>0</v>
      </c>
      <c r="M293" s="33">
        <f t="shared" si="66"/>
        <v>0</v>
      </c>
      <c r="N293" s="33">
        <f t="shared" si="66"/>
        <v>187.66</v>
      </c>
      <c r="O293" s="33">
        <f t="shared" si="66"/>
        <v>0</v>
      </c>
    </row>
    <row r="294" spans="1:15" s="1" customFormat="1" ht="17.25" customHeight="1" x14ac:dyDescent="0.25">
      <c r="A294" s="9" t="s">
        <v>585</v>
      </c>
      <c r="B294" s="9" t="s">
        <v>277</v>
      </c>
      <c r="C294" s="34">
        <f t="shared" si="54"/>
        <v>428.4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240.74</v>
      </c>
      <c r="K294" s="39">
        <v>0</v>
      </c>
      <c r="L294" s="39">
        <v>0</v>
      </c>
      <c r="M294" s="39">
        <v>0</v>
      </c>
      <c r="N294" s="39">
        <v>187.66</v>
      </c>
      <c r="O294" s="39">
        <v>0</v>
      </c>
    </row>
    <row r="295" spans="1:15" s="1" customFormat="1" ht="17.25" customHeight="1" x14ac:dyDescent="0.25">
      <c r="A295" s="9" t="s">
        <v>586</v>
      </c>
      <c r="B295" s="9" t="s">
        <v>587</v>
      </c>
      <c r="C295" s="34">
        <f t="shared" si="54"/>
        <v>362.25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362.25</v>
      </c>
      <c r="L295" s="39">
        <v>0</v>
      </c>
      <c r="M295" s="39">
        <v>0</v>
      </c>
      <c r="N295" s="39">
        <v>0</v>
      </c>
      <c r="O295" s="39">
        <v>0</v>
      </c>
    </row>
    <row r="296" spans="1:15" s="1" customFormat="1" ht="17.25" customHeight="1" x14ac:dyDescent="0.25">
      <c r="A296" s="9" t="s">
        <v>588</v>
      </c>
      <c r="B296" s="9" t="s">
        <v>278</v>
      </c>
      <c r="C296" s="34">
        <f t="shared" si="54"/>
        <v>1</v>
      </c>
      <c r="D296" s="39">
        <v>1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39">
        <v>0</v>
      </c>
      <c r="M296" s="39">
        <v>0</v>
      </c>
      <c r="N296" s="39">
        <v>0</v>
      </c>
      <c r="O296" s="39">
        <v>0</v>
      </c>
    </row>
    <row r="297" spans="1:15" s="1" customFormat="1" ht="17.25" customHeight="1" x14ac:dyDescent="0.25">
      <c r="A297" s="9" t="s">
        <v>589</v>
      </c>
      <c r="B297" s="9" t="s">
        <v>279</v>
      </c>
      <c r="C297" s="34">
        <f t="shared" si="54"/>
        <v>1</v>
      </c>
      <c r="D297" s="39">
        <v>1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39">
        <v>0</v>
      </c>
      <c r="M297" s="39">
        <v>0</v>
      </c>
      <c r="N297" s="39">
        <v>0</v>
      </c>
      <c r="O297" s="39">
        <v>0</v>
      </c>
    </row>
    <row r="298" spans="1:15" s="26" customFormat="1" ht="48" x14ac:dyDescent="0.25">
      <c r="A298" s="5" t="s">
        <v>590</v>
      </c>
      <c r="B298" s="13" t="s">
        <v>591</v>
      </c>
      <c r="C298" s="31">
        <f>+C299+C319</f>
        <v>1583510596.97</v>
      </c>
      <c r="D298" s="31">
        <f t="shared" ref="D298:O298" si="67">+D299+D319</f>
        <v>143592237.90999997</v>
      </c>
      <c r="E298" s="31">
        <f t="shared" si="67"/>
        <v>138788543.78999999</v>
      </c>
      <c r="F298" s="31">
        <f t="shared" si="67"/>
        <v>131348589.89</v>
      </c>
      <c r="G298" s="31">
        <f t="shared" si="67"/>
        <v>151729218.81999999</v>
      </c>
      <c r="H298" s="31">
        <f t="shared" si="67"/>
        <v>137232164.94</v>
      </c>
      <c r="I298" s="31">
        <f t="shared" si="67"/>
        <v>136783962.30000001</v>
      </c>
      <c r="J298" s="31">
        <f t="shared" si="67"/>
        <v>136773919.44999999</v>
      </c>
      <c r="K298" s="31">
        <f t="shared" si="67"/>
        <v>123453342.20000002</v>
      </c>
      <c r="L298" s="31">
        <f t="shared" si="67"/>
        <v>128155519.43000001</v>
      </c>
      <c r="M298" s="31">
        <f t="shared" si="67"/>
        <v>129565743.40000002</v>
      </c>
      <c r="N298" s="31">
        <f t="shared" si="67"/>
        <v>96511382.359999985</v>
      </c>
      <c r="O298" s="31">
        <f t="shared" si="67"/>
        <v>129575972.48</v>
      </c>
    </row>
    <row r="299" spans="1:15" s="26" customFormat="1" ht="24" x14ac:dyDescent="0.25">
      <c r="A299" s="6">
        <v>421</v>
      </c>
      <c r="B299" s="14" t="s">
        <v>592</v>
      </c>
      <c r="C299" s="32">
        <f>+C300+C313+C316</f>
        <v>1583510595.97</v>
      </c>
      <c r="D299" s="32">
        <f t="shared" ref="D299:O299" si="68">+D300+D313+D316</f>
        <v>143592236.90999997</v>
      </c>
      <c r="E299" s="32">
        <f t="shared" si="68"/>
        <v>138788543.78999999</v>
      </c>
      <c r="F299" s="32">
        <f t="shared" si="68"/>
        <v>131348589.89</v>
      </c>
      <c r="G299" s="32">
        <f t="shared" si="68"/>
        <v>151729218.81999999</v>
      </c>
      <c r="H299" s="32">
        <f t="shared" si="68"/>
        <v>137232164.94</v>
      </c>
      <c r="I299" s="32">
        <f t="shared" si="68"/>
        <v>136783962.30000001</v>
      </c>
      <c r="J299" s="32">
        <f t="shared" si="68"/>
        <v>136773919.44999999</v>
      </c>
      <c r="K299" s="32">
        <f t="shared" si="68"/>
        <v>123453342.20000002</v>
      </c>
      <c r="L299" s="32">
        <f t="shared" si="68"/>
        <v>128155519.43000001</v>
      </c>
      <c r="M299" s="32">
        <f t="shared" si="68"/>
        <v>129565743.40000002</v>
      </c>
      <c r="N299" s="32">
        <f t="shared" si="68"/>
        <v>96511382.359999985</v>
      </c>
      <c r="O299" s="32">
        <f t="shared" si="68"/>
        <v>129575972.48</v>
      </c>
    </row>
    <row r="300" spans="1:15" s="26" customFormat="1" ht="17.25" customHeight="1" x14ac:dyDescent="0.25">
      <c r="A300" s="8" t="s">
        <v>593</v>
      </c>
      <c r="B300" s="8" t="s">
        <v>280</v>
      </c>
      <c r="C300" s="33">
        <f t="shared" ref="C300" si="69">SUM(C301:C312)</f>
        <v>1029491539.9699999</v>
      </c>
      <c r="D300" s="33">
        <f t="shared" ref="D300:O300" si="70">SUM(D301:D312)</f>
        <v>95667126.289999977</v>
      </c>
      <c r="E300" s="33">
        <f t="shared" si="70"/>
        <v>90863434.169999987</v>
      </c>
      <c r="F300" s="33">
        <f t="shared" si="70"/>
        <v>83423480.269999996</v>
      </c>
      <c r="G300" s="33">
        <f t="shared" si="70"/>
        <v>103804109.19999999</v>
      </c>
      <c r="H300" s="33">
        <f t="shared" si="70"/>
        <v>89307055.319999993</v>
      </c>
      <c r="I300" s="33">
        <f t="shared" si="70"/>
        <v>88858852.680000007</v>
      </c>
      <c r="J300" s="33">
        <f t="shared" si="70"/>
        <v>88848809.829999998</v>
      </c>
      <c r="K300" s="33">
        <f t="shared" si="70"/>
        <v>75528232.580000013</v>
      </c>
      <c r="L300" s="33">
        <f t="shared" si="70"/>
        <v>80230409.810000002</v>
      </c>
      <c r="M300" s="33">
        <f t="shared" si="70"/>
        <v>81640633.780000016</v>
      </c>
      <c r="N300" s="33">
        <f t="shared" si="70"/>
        <v>59127402.979999989</v>
      </c>
      <c r="O300" s="33">
        <f t="shared" si="70"/>
        <v>92191993.060000002</v>
      </c>
    </row>
    <row r="301" spans="1:15" s="1" customFormat="1" ht="17.25" customHeight="1" x14ac:dyDescent="0.25">
      <c r="A301" s="9" t="s">
        <v>594</v>
      </c>
      <c r="B301" s="9" t="s">
        <v>26</v>
      </c>
      <c r="C301" s="34">
        <f t="shared" si="54"/>
        <v>652712934.58999991</v>
      </c>
      <c r="D301" s="48">
        <v>50955060.549999997</v>
      </c>
      <c r="E301" s="48">
        <v>64256518.859999999</v>
      </c>
      <c r="F301" s="48">
        <v>54039400.109999999</v>
      </c>
      <c r="G301" s="48">
        <v>68476882.260000005</v>
      </c>
      <c r="H301" s="48">
        <v>59298426.560000002</v>
      </c>
      <c r="I301" s="48">
        <v>55788322.399999999</v>
      </c>
      <c r="J301" s="48">
        <v>52144654.259999998</v>
      </c>
      <c r="K301" s="48">
        <v>51746816.210000001</v>
      </c>
      <c r="L301" s="48">
        <v>50019548.340000004</v>
      </c>
      <c r="M301" s="48">
        <v>51646513.280000001</v>
      </c>
      <c r="N301" s="48">
        <v>35779424.530000001</v>
      </c>
      <c r="O301" s="48">
        <v>58561367.229999997</v>
      </c>
    </row>
    <row r="302" spans="1:15" s="1" customFormat="1" ht="17.25" customHeight="1" x14ac:dyDescent="0.25">
      <c r="A302" s="9" t="s">
        <v>595</v>
      </c>
      <c r="B302" s="9" t="s">
        <v>27</v>
      </c>
      <c r="C302" s="34">
        <f t="shared" si="54"/>
        <v>226269651.17000002</v>
      </c>
      <c r="D302" s="48">
        <v>17515648.690000001</v>
      </c>
      <c r="E302" s="48">
        <v>20531789.390000001</v>
      </c>
      <c r="F302" s="48">
        <v>18285715.07</v>
      </c>
      <c r="G302" s="48">
        <v>21231595.77</v>
      </c>
      <c r="H302" s="48">
        <v>19148725.309999999</v>
      </c>
      <c r="I302" s="48">
        <v>23205090.550000001</v>
      </c>
      <c r="J302" s="48">
        <v>18666608.399999999</v>
      </c>
      <c r="K302" s="48">
        <v>18902359.030000001</v>
      </c>
      <c r="L302" s="48">
        <v>18191696.149999999</v>
      </c>
      <c r="M302" s="48">
        <v>12467835.82</v>
      </c>
      <c r="N302" s="48">
        <v>18244304.91</v>
      </c>
      <c r="O302" s="48">
        <v>19878282.079999998</v>
      </c>
    </row>
    <row r="303" spans="1:15" s="1" customFormat="1" ht="17.25" customHeight="1" x14ac:dyDescent="0.25">
      <c r="A303" s="9" t="s">
        <v>596</v>
      </c>
      <c r="B303" s="9" t="s">
        <v>28</v>
      </c>
      <c r="C303" s="34">
        <f t="shared" si="54"/>
        <v>51037815.229999997</v>
      </c>
      <c r="D303" s="48">
        <v>8647320.4600000009</v>
      </c>
      <c r="E303" s="48">
        <v>1480480.21</v>
      </c>
      <c r="F303" s="48">
        <v>1616322.91</v>
      </c>
      <c r="G303" s="48">
        <v>11073070.66</v>
      </c>
      <c r="H303" s="48">
        <v>1616322.91</v>
      </c>
      <c r="I303" s="48">
        <v>1172527.5900000001</v>
      </c>
      <c r="J303" s="48">
        <v>11092821.77</v>
      </c>
      <c r="K303" s="48">
        <v>1616322.91</v>
      </c>
      <c r="L303" s="48">
        <v>1616322.91</v>
      </c>
      <c r="M303" s="48">
        <v>7692919.2400000002</v>
      </c>
      <c r="N303" s="48">
        <v>1706691.83</v>
      </c>
      <c r="O303" s="48">
        <v>1706691.83</v>
      </c>
    </row>
    <row r="304" spans="1:15" s="1" customFormat="1" ht="17.25" customHeight="1" x14ac:dyDescent="0.25">
      <c r="A304" s="9" t="s">
        <v>597</v>
      </c>
      <c r="B304" s="9" t="s">
        <v>29</v>
      </c>
      <c r="C304" s="34">
        <f t="shared" si="54"/>
        <v>1</v>
      </c>
      <c r="D304" s="48">
        <v>1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</row>
    <row r="305" spans="1:15" s="1" customFormat="1" ht="17.25" customHeight="1" x14ac:dyDescent="0.25">
      <c r="A305" s="9" t="s">
        <v>598</v>
      </c>
      <c r="B305" s="9" t="s">
        <v>30</v>
      </c>
      <c r="C305" s="34">
        <f t="shared" si="54"/>
        <v>1711206.93</v>
      </c>
      <c r="D305" s="48">
        <v>122916.7</v>
      </c>
      <c r="E305" s="48">
        <v>245728</v>
      </c>
      <c r="F305" s="48">
        <v>123179.25</v>
      </c>
      <c r="G305" s="48">
        <v>110173.11</v>
      </c>
      <c r="H305" s="48">
        <v>113977.27</v>
      </c>
      <c r="I305" s="48">
        <v>81024.679999999993</v>
      </c>
      <c r="J305" s="48">
        <v>134654.54</v>
      </c>
      <c r="K305" s="48">
        <v>121641.48</v>
      </c>
      <c r="L305" s="48">
        <v>120224.25</v>
      </c>
      <c r="M305" s="48">
        <v>254611.79</v>
      </c>
      <c r="N305" s="48">
        <v>145561.66</v>
      </c>
      <c r="O305" s="48">
        <v>137514.20000000001</v>
      </c>
    </row>
    <row r="306" spans="1:15" s="1" customFormat="1" ht="17.25" customHeight="1" x14ac:dyDescent="0.25">
      <c r="A306" s="9" t="s">
        <v>599</v>
      </c>
      <c r="B306" s="9" t="s">
        <v>31</v>
      </c>
      <c r="C306" s="34">
        <f t="shared" si="54"/>
        <v>27026884.43</v>
      </c>
      <c r="D306" s="48">
        <v>1897710.35</v>
      </c>
      <c r="E306" s="48">
        <v>2124243.19</v>
      </c>
      <c r="F306" s="48">
        <v>2089616.08</v>
      </c>
      <c r="G306" s="48">
        <v>1963130.42</v>
      </c>
      <c r="H306" s="48">
        <v>2082344.82</v>
      </c>
      <c r="I306" s="48">
        <v>2234159.13</v>
      </c>
      <c r="J306" s="48">
        <v>2169524.4500000002</v>
      </c>
      <c r="K306" s="48">
        <v>2177265.98</v>
      </c>
      <c r="L306" s="48">
        <v>2278487.71</v>
      </c>
      <c r="M306" s="48">
        <v>397753.51</v>
      </c>
      <c r="N306" s="48">
        <v>2542347.88</v>
      </c>
      <c r="O306" s="48">
        <v>5070300.91</v>
      </c>
    </row>
    <row r="307" spans="1:15" s="1" customFormat="1" ht="17.25" customHeight="1" x14ac:dyDescent="0.25">
      <c r="A307" s="9" t="s">
        <v>600</v>
      </c>
      <c r="B307" s="9" t="s">
        <v>32</v>
      </c>
      <c r="C307" s="34">
        <f t="shared" si="54"/>
        <v>57529962.839999996</v>
      </c>
      <c r="D307" s="48">
        <v>15371728.439999999</v>
      </c>
      <c r="E307" s="48">
        <v>1227128.58</v>
      </c>
      <c r="F307" s="48">
        <v>5981810.0599999996</v>
      </c>
      <c r="G307" s="48">
        <v>0</v>
      </c>
      <c r="H307" s="48">
        <v>6096021.0700000003</v>
      </c>
      <c r="I307" s="48">
        <v>4219444.1900000004</v>
      </c>
      <c r="J307" s="48">
        <v>4012204.41</v>
      </c>
      <c r="K307" s="48">
        <v>0</v>
      </c>
      <c r="L307" s="48">
        <v>5842430.1100000003</v>
      </c>
      <c r="M307" s="48">
        <v>8604415.1899999995</v>
      </c>
      <c r="N307" s="48">
        <v>0</v>
      </c>
      <c r="O307" s="48">
        <v>6174780.79</v>
      </c>
    </row>
    <row r="308" spans="1:15" s="1" customFormat="1" ht="25.5" customHeight="1" x14ac:dyDescent="0.25">
      <c r="A308" s="9" t="s">
        <v>601</v>
      </c>
      <c r="B308" s="9" t="s">
        <v>33</v>
      </c>
      <c r="C308" s="34">
        <f t="shared" si="54"/>
        <v>1</v>
      </c>
      <c r="D308" s="48">
        <v>1</v>
      </c>
      <c r="E308" s="48">
        <v>0</v>
      </c>
      <c r="F308" s="48">
        <v>0</v>
      </c>
      <c r="G308" s="48">
        <v>0</v>
      </c>
      <c r="H308" s="48">
        <v>0</v>
      </c>
      <c r="I308" s="48">
        <v>0</v>
      </c>
      <c r="J308" s="48">
        <v>0</v>
      </c>
      <c r="K308" s="48">
        <v>0</v>
      </c>
      <c r="L308" s="48">
        <v>0</v>
      </c>
      <c r="M308" s="48">
        <v>0</v>
      </c>
      <c r="N308" s="48">
        <v>0</v>
      </c>
      <c r="O308" s="48">
        <v>0</v>
      </c>
    </row>
    <row r="309" spans="1:15" s="1" customFormat="1" ht="17.25" customHeight="1" x14ac:dyDescent="0.25">
      <c r="A309" s="9" t="s">
        <v>602</v>
      </c>
      <c r="B309" s="9" t="s">
        <v>34</v>
      </c>
      <c r="C309" s="34">
        <f t="shared" si="54"/>
        <v>3620318.4000000004</v>
      </c>
      <c r="D309" s="48">
        <v>326390.84000000003</v>
      </c>
      <c r="E309" s="48">
        <v>340621.06</v>
      </c>
      <c r="F309" s="48">
        <v>370674.56</v>
      </c>
      <c r="G309" s="48">
        <v>307721.46000000002</v>
      </c>
      <c r="H309" s="48">
        <v>348030.73</v>
      </c>
      <c r="I309" s="48">
        <v>220155.65</v>
      </c>
      <c r="J309" s="48">
        <v>286462.68</v>
      </c>
      <c r="K309" s="48">
        <v>274558.01</v>
      </c>
      <c r="L309" s="48">
        <v>337897.65</v>
      </c>
      <c r="M309" s="48">
        <v>284814.83</v>
      </c>
      <c r="N309" s="48">
        <v>291047.37</v>
      </c>
      <c r="O309" s="48">
        <v>231943.56</v>
      </c>
    </row>
    <row r="310" spans="1:15" s="1" customFormat="1" ht="17.25" customHeight="1" x14ac:dyDescent="0.25">
      <c r="A310" s="9" t="s">
        <v>603</v>
      </c>
      <c r="B310" s="9" t="s">
        <v>35</v>
      </c>
      <c r="C310" s="34">
        <f t="shared" si="54"/>
        <v>1</v>
      </c>
      <c r="D310" s="48">
        <v>1</v>
      </c>
      <c r="E310" s="48">
        <v>0</v>
      </c>
      <c r="F310" s="48">
        <v>0</v>
      </c>
      <c r="G310" s="48">
        <v>0</v>
      </c>
      <c r="H310" s="48">
        <v>0</v>
      </c>
      <c r="I310" s="48">
        <v>0</v>
      </c>
      <c r="J310" s="48">
        <v>0</v>
      </c>
      <c r="K310" s="48">
        <v>0</v>
      </c>
      <c r="L310" s="48">
        <v>0</v>
      </c>
      <c r="M310" s="48">
        <v>0</v>
      </c>
      <c r="N310" s="48">
        <v>0</v>
      </c>
      <c r="O310" s="48">
        <v>0</v>
      </c>
    </row>
    <row r="311" spans="1:15" s="1" customFormat="1" ht="17.25" customHeight="1" x14ac:dyDescent="0.25">
      <c r="A311" s="9" t="s">
        <v>604</v>
      </c>
      <c r="B311" s="9" t="s">
        <v>36</v>
      </c>
      <c r="C311" s="34">
        <f t="shared" si="54"/>
        <v>722109.59999999986</v>
      </c>
      <c r="D311" s="48">
        <v>59974.77</v>
      </c>
      <c r="E311" s="48">
        <v>59974.74</v>
      </c>
      <c r="F311" s="48">
        <v>59974.74</v>
      </c>
      <c r="G311" s="48">
        <v>59974.74</v>
      </c>
      <c r="H311" s="48">
        <v>59974.74</v>
      </c>
      <c r="I311" s="48">
        <v>59974.74</v>
      </c>
      <c r="J311" s="48">
        <v>59974.74</v>
      </c>
      <c r="K311" s="48">
        <v>59974.74</v>
      </c>
      <c r="L311" s="48">
        <v>59974.74</v>
      </c>
      <c r="M311" s="48">
        <v>60778.97</v>
      </c>
      <c r="N311" s="48">
        <v>60778.97</v>
      </c>
      <c r="O311" s="48">
        <v>60778.97</v>
      </c>
    </row>
    <row r="312" spans="1:15" s="1" customFormat="1" ht="17.25" customHeight="1" x14ac:dyDescent="0.25">
      <c r="A312" s="9" t="s">
        <v>605</v>
      </c>
      <c r="B312" s="9" t="s">
        <v>37</v>
      </c>
      <c r="C312" s="34">
        <f t="shared" si="54"/>
        <v>8860653.7800000012</v>
      </c>
      <c r="D312" s="48">
        <v>770372.49</v>
      </c>
      <c r="E312" s="48">
        <v>596950.14</v>
      </c>
      <c r="F312" s="48">
        <v>856787.49</v>
      </c>
      <c r="G312" s="48">
        <v>581560.78</v>
      </c>
      <c r="H312" s="48">
        <v>543231.91</v>
      </c>
      <c r="I312" s="48">
        <v>1878153.75</v>
      </c>
      <c r="J312" s="48">
        <v>281904.58</v>
      </c>
      <c r="K312" s="48">
        <v>629294.22</v>
      </c>
      <c r="L312" s="48">
        <v>1763827.95</v>
      </c>
      <c r="M312" s="48">
        <v>230991.15</v>
      </c>
      <c r="N312" s="48">
        <v>357245.83</v>
      </c>
      <c r="O312" s="48">
        <v>370333.49</v>
      </c>
    </row>
    <row r="313" spans="1:15" s="1" customFormat="1" ht="17.25" customHeight="1" x14ac:dyDescent="0.25">
      <c r="A313" s="7" t="s">
        <v>606</v>
      </c>
      <c r="B313" s="7" t="s">
        <v>281</v>
      </c>
      <c r="C313" s="32">
        <f t="shared" ref="C313:O313" si="71">SUM(C314:C315)</f>
        <v>554019055.00000012</v>
      </c>
      <c r="D313" s="32">
        <f t="shared" si="71"/>
        <v>47925109.620000005</v>
      </c>
      <c r="E313" s="32">
        <f t="shared" si="71"/>
        <v>47925109.620000005</v>
      </c>
      <c r="F313" s="32">
        <f t="shared" si="71"/>
        <v>47925109.620000005</v>
      </c>
      <c r="G313" s="32">
        <f t="shared" si="71"/>
        <v>47925109.620000005</v>
      </c>
      <c r="H313" s="32">
        <f t="shared" si="71"/>
        <v>47925109.620000005</v>
      </c>
      <c r="I313" s="32">
        <f t="shared" si="71"/>
        <v>47925109.620000005</v>
      </c>
      <c r="J313" s="32">
        <f t="shared" si="71"/>
        <v>47925109.620000005</v>
      </c>
      <c r="K313" s="32">
        <f t="shared" si="71"/>
        <v>47925109.620000005</v>
      </c>
      <c r="L313" s="32">
        <f t="shared" si="71"/>
        <v>47925109.620000005</v>
      </c>
      <c r="M313" s="32">
        <f t="shared" si="71"/>
        <v>47925109.620000005</v>
      </c>
      <c r="N313" s="32">
        <f t="shared" si="71"/>
        <v>37383979.380000003</v>
      </c>
      <c r="O313" s="32">
        <f t="shared" si="71"/>
        <v>37383979.420000002</v>
      </c>
    </row>
    <row r="314" spans="1:15" s="1" customFormat="1" ht="17.25" customHeight="1" x14ac:dyDescent="0.25">
      <c r="A314" s="9" t="s">
        <v>607</v>
      </c>
      <c r="B314" s="9" t="s">
        <v>622</v>
      </c>
      <c r="C314" s="34">
        <f t="shared" ref="C314:C325" si="72">SUM(D314:O314)</f>
        <v>105411302.00000001</v>
      </c>
      <c r="D314" s="39">
        <v>10541130.199999999</v>
      </c>
      <c r="E314" s="39">
        <f>105411302/10</f>
        <v>10541130.199999999</v>
      </c>
      <c r="F314" s="39">
        <v>10541130.199999999</v>
      </c>
      <c r="G314" s="39">
        <v>10541130.199999999</v>
      </c>
      <c r="H314" s="39">
        <v>10541130.199999999</v>
      </c>
      <c r="I314" s="39">
        <v>10541130.199999999</v>
      </c>
      <c r="J314" s="39">
        <v>10541130.199999999</v>
      </c>
      <c r="K314" s="39">
        <v>10541130.199999999</v>
      </c>
      <c r="L314" s="39">
        <v>10541130.199999999</v>
      </c>
      <c r="M314" s="39">
        <v>10541130.199999999</v>
      </c>
      <c r="N314" s="39">
        <v>0</v>
      </c>
      <c r="O314" s="39">
        <v>0</v>
      </c>
    </row>
    <row r="315" spans="1:15" s="1" customFormat="1" ht="24" x14ac:dyDescent="0.25">
      <c r="A315" s="9" t="s">
        <v>608</v>
      </c>
      <c r="B315" s="9" t="s">
        <v>623</v>
      </c>
      <c r="C315" s="34">
        <f t="shared" si="72"/>
        <v>448607753.00000012</v>
      </c>
      <c r="D315" s="39">
        <v>37383979.420000002</v>
      </c>
      <c r="E315" s="39">
        <v>37383979.420000002</v>
      </c>
      <c r="F315" s="39">
        <v>37383979.420000002</v>
      </c>
      <c r="G315" s="39">
        <v>37383979.420000002</v>
      </c>
      <c r="H315" s="39">
        <v>37383979.420000002</v>
      </c>
      <c r="I315" s="39">
        <v>37383979.420000002</v>
      </c>
      <c r="J315" s="39">
        <v>37383979.420000002</v>
      </c>
      <c r="K315" s="39">
        <v>37383979.420000002</v>
      </c>
      <c r="L315" s="39">
        <v>37383979.420000002</v>
      </c>
      <c r="M315" s="39">
        <v>37383979.420000002</v>
      </c>
      <c r="N315" s="39">
        <v>37383979.380000003</v>
      </c>
      <c r="O315" s="39">
        <v>37383979.420000002</v>
      </c>
    </row>
    <row r="316" spans="1:15" s="26" customFormat="1" ht="17.25" customHeight="1" x14ac:dyDescent="0.25">
      <c r="A316" s="7" t="s">
        <v>609</v>
      </c>
      <c r="B316" s="7" t="s">
        <v>282</v>
      </c>
      <c r="C316" s="32">
        <f t="shared" ref="C316:O316" si="73">+C317</f>
        <v>1</v>
      </c>
      <c r="D316" s="32">
        <f t="shared" si="73"/>
        <v>1</v>
      </c>
      <c r="E316" s="32">
        <f t="shared" si="73"/>
        <v>0</v>
      </c>
      <c r="F316" s="32">
        <f t="shared" si="73"/>
        <v>0</v>
      </c>
      <c r="G316" s="32">
        <f t="shared" si="73"/>
        <v>0</v>
      </c>
      <c r="H316" s="32">
        <f t="shared" si="73"/>
        <v>0</v>
      </c>
      <c r="I316" s="32">
        <f t="shared" si="73"/>
        <v>0</v>
      </c>
      <c r="J316" s="32">
        <f t="shared" si="73"/>
        <v>0</v>
      </c>
      <c r="K316" s="32">
        <f t="shared" si="73"/>
        <v>0</v>
      </c>
      <c r="L316" s="32">
        <f t="shared" si="73"/>
        <v>0</v>
      </c>
      <c r="M316" s="32">
        <f t="shared" si="73"/>
        <v>0</v>
      </c>
      <c r="N316" s="32">
        <f t="shared" si="73"/>
        <v>0</v>
      </c>
      <c r="O316" s="32">
        <f t="shared" si="73"/>
        <v>0</v>
      </c>
    </row>
    <row r="317" spans="1:15" s="1" customFormat="1" ht="17.25" customHeight="1" x14ac:dyDescent="0.25">
      <c r="A317" s="8" t="s">
        <v>610</v>
      </c>
      <c r="B317" s="8" t="s">
        <v>38</v>
      </c>
      <c r="C317" s="33">
        <f t="shared" ref="C317:O317" si="74">SUM(C318:C318)</f>
        <v>1</v>
      </c>
      <c r="D317" s="33">
        <f t="shared" si="74"/>
        <v>1</v>
      </c>
      <c r="E317" s="33">
        <f t="shared" si="74"/>
        <v>0</v>
      </c>
      <c r="F317" s="33">
        <f t="shared" si="74"/>
        <v>0</v>
      </c>
      <c r="G317" s="33">
        <f t="shared" si="74"/>
        <v>0</v>
      </c>
      <c r="H317" s="33">
        <f t="shared" si="74"/>
        <v>0</v>
      </c>
      <c r="I317" s="33">
        <f t="shared" si="74"/>
        <v>0</v>
      </c>
      <c r="J317" s="33">
        <f t="shared" si="74"/>
        <v>0</v>
      </c>
      <c r="K317" s="33">
        <f t="shared" si="74"/>
        <v>0</v>
      </c>
      <c r="L317" s="33">
        <f t="shared" si="74"/>
        <v>0</v>
      </c>
      <c r="M317" s="33">
        <f t="shared" si="74"/>
        <v>0</v>
      </c>
      <c r="N317" s="33">
        <f t="shared" si="74"/>
        <v>0</v>
      </c>
      <c r="O317" s="33">
        <f t="shared" si="74"/>
        <v>0</v>
      </c>
    </row>
    <row r="318" spans="1:15" s="1" customFormat="1" ht="17.25" customHeight="1" x14ac:dyDescent="0.25">
      <c r="A318" s="9" t="s">
        <v>611</v>
      </c>
      <c r="B318" s="9" t="s">
        <v>283</v>
      </c>
      <c r="C318" s="34">
        <f t="shared" si="72"/>
        <v>1</v>
      </c>
      <c r="D318" s="39">
        <v>1</v>
      </c>
      <c r="E318" s="39">
        <v>0</v>
      </c>
      <c r="F318" s="39">
        <v>0</v>
      </c>
      <c r="G318" s="39">
        <v>0</v>
      </c>
      <c r="H318" s="39">
        <v>0</v>
      </c>
      <c r="I318" s="39">
        <v>0</v>
      </c>
      <c r="J318" s="39">
        <v>0</v>
      </c>
      <c r="K318" s="39">
        <v>0</v>
      </c>
      <c r="L318" s="39">
        <v>0</v>
      </c>
      <c r="M318" s="39">
        <v>0</v>
      </c>
      <c r="N318" s="39">
        <v>0</v>
      </c>
      <c r="O318" s="39">
        <v>0</v>
      </c>
    </row>
    <row r="319" spans="1:15" s="1" customFormat="1" ht="24" x14ac:dyDescent="0.25">
      <c r="A319" s="5" t="s">
        <v>612</v>
      </c>
      <c r="B319" s="5" t="s">
        <v>613</v>
      </c>
      <c r="C319" s="31">
        <f t="shared" ref="C319:O321" si="75">+C320</f>
        <v>1</v>
      </c>
      <c r="D319" s="31">
        <f t="shared" si="75"/>
        <v>1</v>
      </c>
      <c r="E319" s="31">
        <f t="shared" si="75"/>
        <v>0</v>
      </c>
      <c r="F319" s="31">
        <f t="shared" si="75"/>
        <v>0</v>
      </c>
      <c r="G319" s="31">
        <f t="shared" si="75"/>
        <v>0</v>
      </c>
      <c r="H319" s="31">
        <f t="shared" si="75"/>
        <v>0</v>
      </c>
      <c r="I319" s="31">
        <f t="shared" si="75"/>
        <v>0</v>
      </c>
      <c r="J319" s="31">
        <f t="shared" si="75"/>
        <v>0</v>
      </c>
      <c r="K319" s="31">
        <f t="shared" si="75"/>
        <v>0</v>
      </c>
      <c r="L319" s="31">
        <f t="shared" si="75"/>
        <v>0</v>
      </c>
      <c r="M319" s="31">
        <f t="shared" si="75"/>
        <v>0</v>
      </c>
      <c r="N319" s="31">
        <f t="shared" si="75"/>
        <v>0</v>
      </c>
      <c r="O319" s="31">
        <f t="shared" si="75"/>
        <v>0</v>
      </c>
    </row>
    <row r="320" spans="1:15" s="1" customFormat="1" ht="17.25" customHeight="1" x14ac:dyDescent="0.25">
      <c r="A320" s="7" t="s">
        <v>614</v>
      </c>
      <c r="B320" s="7" t="s">
        <v>615</v>
      </c>
      <c r="C320" s="32">
        <f t="shared" si="75"/>
        <v>1</v>
      </c>
      <c r="D320" s="32">
        <f t="shared" si="75"/>
        <v>1</v>
      </c>
      <c r="E320" s="32">
        <f t="shared" si="75"/>
        <v>0</v>
      </c>
      <c r="F320" s="32">
        <f t="shared" si="75"/>
        <v>0</v>
      </c>
      <c r="G320" s="32">
        <f t="shared" si="75"/>
        <v>0</v>
      </c>
      <c r="H320" s="32">
        <f t="shared" si="75"/>
        <v>0</v>
      </c>
      <c r="I320" s="32">
        <f t="shared" si="75"/>
        <v>0</v>
      </c>
      <c r="J320" s="32">
        <f t="shared" si="75"/>
        <v>0</v>
      </c>
      <c r="K320" s="32">
        <f t="shared" si="75"/>
        <v>0</v>
      </c>
      <c r="L320" s="32">
        <f t="shared" si="75"/>
        <v>0</v>
      </c>
      <c r="M320" s="32">
        <f t="shared" si="75"/>
        <v>0</v>
      </c>
      <c r="N320" s="32">
        <f t="shared" si="75"/>
        <v>0</v>
      </c>
      <c r="O320" s="32">
        <f t="shared" si="75"/>
        <v>0</v>
      </c>
    </row>
    <row r="321" spans="1:15" s="26" customFormat="1" ht="17.25" customHeight="1" x14ac:dyDescent="0.25">
      <c r="A321" s="8" t="s">
        <v>616</v>
      </c>
      <c r="B321" s="8" t="s">
        <v>39</v>
      </c>
      <c r="C321" s="33">
        <f t="shared" si="75"/>
        <v>1</v>
      </c>
      <c r="D321" s="33">
        <f t="shared" si="75"/>
        <v>1</v>
      </c>
      <c r="E321" s="33">
        <f t="shared" si="75"/>
        <v>0</v>
      </c>
      <c r="F321" s="33">
        <f t="shared" si="75"/>
        <v>0</v>
      </c>
      <c r="G321" s="33">
        <f t="shared" si="75"/>
        <v>0</v>
      </c>
      <c r="H321" s="33">
        <f t="shared" si="75"/>
        <v>0</v>
      </c>
      <c r="I321" s="33">
        <f t="shared" si="75"/>
        <v>0</v>
      </c>
      <c r="J321" s="33">
        <f t="shared" si="75"/>
        <v>0</v>
      </c>
      <c r="K321" s="33">
        <f t="shared" si="75"/>
        <v>0</v>
      </c>
      <c r="L321" s="33">
        <f t="shared" si="75"/>
        <v>0</v>
      </c>
      <c r="M321" s="33">
        <f t="shared" si="75"/>
        <v>0</v>
      </c>
      <c r="N321" s="33">
        <f t="shared" si="75"/>
        <v>0</v>
      </c>
      <c r="O321" s="33">
        <f t="shared" si="75"/>
        <v>0</v>
      </c>
    </row>
    <row r="322" spans="1:15" s="26" customFormat="1" ht="17.25" customHeight="1" x14ac:dyDescent="0.25">
      <c r="A322" s="9" t="s">
        <v>617</v>
      </c>
      <c r="B322" s="9" t="s">
        <v>284</v>
      </c>
      <c r="C322" s="34">
        <f t="shared" si="72"/>
        <v>1</v>
      </c>
      <c r="D322" s="39">
        <v>1</v>
      </c>
      <c r="E322" s="39">
        <v>0</v>
      </c>
      <c r="F322" s="39">
        <v>0</v>
      </c>
      <c r="G322" s="39">
        <v>0</v>
      </c>
      <c r="H322" s="39">
        <v>0</v>
      </c>
      <c r="I322" s="39">
        <v>0</v>
      </c>
      <c r="J322" s="39">
        <v>0</v>
      </c>
      <c r="K322" s="39">
        <v>0</v>
      </c>
      <c r="L322" s="39">
        <v>0</v>
      </c>
      <c r="M322" s="39">
        <v>0</v>
      </c>
      <c r="N322" s="39">
        <v>0</v>
      </c>
      <c r="O322" s="39">
        <v>0</v>
      </c>
    </row>
    <row r="323" spans="1:15" s="26" customFormat="1" ht="17.25" customHeight="1" x14ac:dyDescent="0.25">
      <c r="A323" s="44" t="s">
        <v>632</v>
      </c>
      <c r="B323" s="15" t="s">
        <v>52</v>
      </c>
      <c r="C323" s="31">
        <f t="shared" ref="C323:O323" si="76">+C324</f>
        <v>1</v>
      </c>
      <c r="D323" s="31">
        <f t="shared" si="76"/>
        <v>1</v>
      </c>
      <c r="E323" s="31">
        <f t="shared" si="76"/>
        <v>0</v>
      </c>
      <c r="F323" s="31">
        <f t="shared" si="76"/>
        <v>0</v>
      </c>
      <c r="G323" s="31">
        <f t="shared" si="76"/>
        <v>0</v>
      </c>
      <c r="H323" s="31">
        <f t="shared" si="76"/>
        <v>0</v>
      </c>
      <c r="I323" s="31">
        <f t="shared" si="76"/>
        <v>0</v>
      </c>
      <c r="J323" s="31">
        <f t="shared" si="76"/>
        <v>0</v>
      </c>
      <c r="K323" s="31">
        <f t="shared" si="76"/>
        <v>0</v>
      </c>
      <c r="L323" s="31">
        <f t="shared" si="76"/>
        <v>0</v>
      </c>
      <c r="M323" s="31">
        <f t="shared" si="76"/>
        <v>0</v>
      </c>
      <c r="N323" s="31">
        <f t="shared" si="76"/>
        <v>0</v>
      </c>
      <c r="O323" s="31">
        <f t="shared" si="76"/>
        <v>0</v>
      </c>
    </row>
    <row r="324" spans="1:15" s="21" customFormat="1" ht="24" x14ac:dyDescent="0.25">
      <c r="A324" s="45" t="s">
        <v>633</v>
      </c>
      <c r="B324" s="7" t="s">
        <v>618</v>
      </c>
      <c r="C324" s="32">
        <f>+C325</f>
        <v>1</v>
      </c>
      <c r="D324" s="32">
        <f>+D325</f>
        <v>1</v>
      </c>
      <c r="E324" s="32">
        <f>+E325</f>
        <v>0</v>
      </c>
      <c r="F324" s="32">
        <f>+F325</f>
        <v>0</v>
      </c>
      <c r="G324" s="32">
        <f>+G325</f>
        <v>0</v>
      </c>
      <c r="H324" s="32">
        <f>+H325</f>
        <v>0</v>
      </c>
      <c r="I324" s="32">
        <f>+I325</f>
        <v>0</v>
      </c>
      <c r="J324" s="32">
        <f>+J325</f>
        <v>0</v>
      </c>
      <c r="K324" s="32">
        <f>+K325</f>
        <v>0</v>
      </c>
      <c r="L324" s="32">
        <f>+L325</f>
        <v>0</v>
      </c>
      <c r="M324" s="32">
        <f>+M325</f>
        <v>0</v>
      </c>
      <c r="N324" s="32">
        <f>+N325</f>
        <v>0</v>
      </c>
      <c r="O324" s="32">
        <f>+O325</f>
        <v>0</v>
      </c>
    </row>
    <row r="325" spans="1:15" s="1" customFormat="1" ht="17.25" customHeight="1" x14ac:dyDescent="0.25">
      <c r="A325" s="3"/>
      <c r="B325" s="9" t="s">
        <v>53</v>
      </c>
      <c r="C325" s="34">
        <f t="shared" si="72"/>
        <v>1</v>
      </c>
      <c r="D325" s="39">
        <v>1</v>
      </c>
      <c r="E325" s="39">
        <v>0</v>
      </c>
      <c r="F325" s="39">
        <v>0</v>
      </c>
      <c r="G325" s="39">
        <v>0</v>
      </c>
      <c r="H325" s="39">
        <v>0</v>
      </c>
      <c r="I325" s="39">
        <v>0</v>
      </c>
      <c r="J325" s="39">
        <v>0</v>
      </c>
      <c r="K325" s="39">
        <v>0</v>
      </c>
      <c r="L325" s="39">
        <v>0</v>
      </c>
      <c r="M325" s="39">
        <v>0</v>
      </c>
      <c r="N325" s="39">
        <v>0</v>
      </c>
      <c r="O325" s="39">
        <v>0</v>
      </c>
    </row>
    <row r="326" spans="1:15" s="1" customFormat="1" ht="17.25" customHeight="1" x14ac:dyDescent="0.25">
      <c r="A326" s="16"/>
      <c r="B326" s="17" t="s">
        <v>619</v>
      </c>
      <c r="C326" s="35">
        <f>+C9+C30+C37+C230+C249+C298+C323</f>
        <v>1988841986.1400001</v>
      </c>
      <c r="D326" s="35">
        <f t="shared" ref="D326:O326" si="77">+D9+D30+D37+D230+D249+D298+D323</f>
        <v>230667401.97999996</v>
      </c>
      <c r="E326" s="35">
        <f t="shared" si="77"/>
        <v>177587411.13</v>
      </c>
      <c r="F326" s="35">
        <f t="shared" si="77"/>
        <v>159970455.31999999</v>
      </c>
      <c r="G326" s="35">
        <f t="shared" si="77"/>
        <v>176713593.59</v>
      </c>
      <c r="H326" s="35">
        <f t="shared" si="77"/>
        <v>170005401.42000002</v>
      </c>
      <c r="I326" s="35">
        <f t="shared" si="77"/>
        <v>162432061.38000003</v>
      </c>
      <c r="J326" s="35">
        <f t="shared" si="77"/>
        <v>164713536.06</v>
      </c>
      <c r="K326" s="35">
        <f t="shared" si="77"/>
        <v>150682184.69000003</v>
      </c>
      <c r="L326" s="35">
        <f t="shared" si="77"/>
        <v>159707016.10000002</v>
      </c>
      <c r="M326" s="35">
        <f t="shared" si="77"/>
        <v>156368921.35000002</v>
      </c>
      <c r="N326" s="35">
        <f t="shared" si="77"/>
        <v>122512391.93999998</v>
      </c>
      <c r="O326" s="35">
        <f t="shared" si="77"/>
        <v>157481611.18000001</v>
      </c>
    </row>
    <row r="327" spans="1:15" s="1" customFormat="1" ht="17.25" customHeight="1" x14ac:dyDescent="0.25">
      <c r="A327" s="18"/>
      <c r="B327" s="19"/>
      <c r="C327" s="36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</row>
    <row r="328" spans="1:15" s="1" customFormat="1" ht="15" customHeight="1" x14ac:dyDescent="0.25">
      <c r="A328" s="20"/>
      <c r="B328" s="21" t="s">
        <v>620</v>
      </c>
      <c r="C328" s="35">
        <v>534218226.29000002</v>
      </c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</row>
    <row r="329" spans="1:15" s="1" customFormat="1" ht="15" customHeight="1" x14ac:dyDescent="0.25">
      <c r="A329" s="16" t="s">
        <v>0</v>
      </c>
      <c r="B329" s="21" t="s">
        <v>287</v>
      </c>
      <c r="C329" s="35">
        <f>SUM(C326:C328)</f>
        <v>2523060212.4300003</v>
      </c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</row>
    <row r="333" spans="1:15" ht="15" customHeight="1" x14ac:dyDescent="0.25"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</row>
  </sheetData>
  <mergeCells count="18">
    <mergeCell ref="G6:G7"/>
    <mergeCell ref="H6:H7"/>
    <mergeCell ref="I6:I7"/>
    <mergeCell ref="J6:J7"/>
    <mergeCell ref="K6:K7"/>
    <mergeCell ref="L6:L7"/>
    <mergeCell ref="A1:O1"/>
    <mergeCell ref="A2:O2"/>
    <mergeCell ref="A3:O3"/>
    <mergeCell ref="A4:O4"/>
    <mergeCell ref="A6:B6"/>
    <mergeCell ref="C6:C7"/>
    <mergeCell ref="M6:M7"/>
    <mergeCell ref="N6:N7"/>
    <mergeCell ref="O6:O7"/>
    <mergeCell ref="D6:D7"/>
    <mergeCell ref="E6:E7"/>
    <mergeCell ref="F6:F7"/>
  </mergeCells>
  <pageMargins left="1.0629921259842521" right="0.15748031496062992" top="0.19685039370078741" bottom="0.39370078740157483" header="0.31496062992125984" footer="0.15748031496062992"/>
  <pageSetup paperSize="5" scale="6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AJUSTADO ok</vt:lpstr>
      <vt:lpstr>'PRESUPUESTO AJUSTADO ok'!Títulos_a_imprimir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Mensual de Ingresos</dc:title>
  <dc:creator>Daniela Godinez</dc:creator>
  <cp:lastModifiedBy>USR474161</cp:lastModifiedBy>
  <cp:lastPrinted>2026-04-14T20:31:59Z</cp:lastPrinted>
  <dcterms:created xsi:type="dcterms:W3CDTF">2025-09-17T19:55:24Z</dcterms:created>
  <dcterms:modified xsi:type="dcterms:W3CDTF">2026-04-14T21:49:47Z</dcterms:modified>
</cp:coreProperties>
</file>